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B1853B1-7F8B-4719-98B5-9DD0EA73FAE9}" xr6:coauthVersionLast="45" xr6:coauthVersionMax="45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2017" sheetId="2" state="hidden" r:id="rId1"/>
    <sheet name="2018" sheetId="1" r:id="rId2"/>
    <sheet name="2019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1" i="3" l="1"/>
  <c r="L17" i="3" s="1"/>
  <c r="I5" i="3"/>
  <c r="L5" i="3"/>
  <c r="K5" i="3"/>
  <c r="J5" i="3"/>
  <c r="D5" i="3"/>
  <c r="C18" i="3"/>
  <c r="C19" i="3"/>
  <c r="C20" i="3"/>
  <c r="C21" i="3"/>
  <c r="C17" i="3"/>
  <c r="C12" i="3"/>
  <c r="C13" i="3"/>
  <c r="C14" i="3"/>
  <c r="C15" i="3"/>
  <c r="C11" i="3"/>
  <c r="C6" i="3"/>
  <c r="C7" i="3"/>
  <c r="C8" i="3"/>
  <c r="C9" i="3"/>
  <c r="C5" i="3"/>
  <c r="B26" i="3"/>
  <c r="B17" i="3"/>
  <c r="B8" i="3"/>
  <c r="B9" i="3"/>
  <c r="D17" i="3"/>
  <c r="D21" i="3"/>
  <c r="B21" i="3"/>
  <c r="B5" i="3" l="1"/>
  <c r="I18" i="3" l="1"/>
  <c r="I19" i="3"/>
  <c r="I20" i="3"/>
  <c r="I21" i="3"/>
  <c r="I17" i="3"/>
  <c r="G18" i="3"/>
  <c r="G19" i="3"/>
  <c r="G20" i="3"/>
  <c r="G21" i="3"/>
  <c r="G17" i="3"/>
  <c r="E18" i="3"/>
  <c r="E19" i="3"/>
  <c r="E20" i="3"/>
  <c r="E21" i="3"/>
  <c r="E17" i="3"/>
  <c r="L11" i="3"/>
  <c r="G12" i="3"/>
  <c r="G13" i="3"/>
  <c r="G14" i="3"/>
  <c r="G15" i="3"/>
  <c r="G11" i="3"/>
  <c r="E12" i="3"/>
  <c r="E13" i="3"/>
  <c r="E14" i="3"/>
  <c r="E15" i="3"/>
  <c r="E11" i="3"/>
  <c r="G6" i="3"/>
  <c r="G7" i="3"/>
  <c r="G8" i="3"/>
  <c r="G9" i="3"/>
  <c r="G5" i="3"/>
  <c r="E6" i="3"/>
  <c r="E7" i="3"/>
  <c r="E8" i="3"/>
  <c r="E9" i="3"/>
  <c r="E5" i="3"/>
  <c r="L23" i="3"/>
  <c r="K23" i="3"/>
  <c r="G23" i="3"/>
  <c r="F23" i="3"/>
  <c r="E23" i="3"/>
  <c r="D23" i="3"/>
  <c r="I15" i="3"/>
  <c r="K14" i="3"/>
  <c r="L14" i="3" s="1"/>
  <c r="I14" i="3"/>
  <c r="K13" i="3"/>
  <c r="L13" i="3" s="1"/>
  <c r="I13" i="3"/>
  <c r="L12" i="3"/>
  <c r="K12" i="3"/>
  <c r="I12" i="3"/>
  <c r="I11" i="3"/>
  <c r="H21" i="2" l="1"/>
  <c r="H17" i="2"/>
  <c r="B17" i="2"/>
  <c r="C17" i="2"/>
  <c r="G15" i="1" l="1"/>
  <c r="G11" i="1"/>
  <c r="K14" i="1"/>
  <c r="L14" i="1" s="1"/>
  <c r="K13" i="1"/>
  <c r="L13" i="1" s="1"/>
  <c r="K12" i="1"/>
  <c r="L12" i="1" s="1"/>
  <c r="E12" i="1"/>
  <c r="E13" i="1"/>
  <c r="E14" i="1"/>
  <c r="I12" i="1"/>
  <c r="I13" i="1"/>
  <c r="I14" i="1"/>
  <c r="I15" i="1"/>
  <c r="I11" i="1"/>
  <c r="G21" i="1"/>
  <c r="G20" i="1"/>
  <c r="G19" i="1"/>
  <c r="G18" i="1"/>
  <c r="G17" i="1"/>
  <c r="G14" i="1"/>
  <c r="G13" i="1"/>
  <c r="G12" i="1"/>
  <c r="G9" i="1"/>
  <c r="G8" i="1"/>
  <c r="G7" i="1"/>
  <c r="G6" i="1"/>
  <c r="G5" i="1"/>
  <c r="C21" i="1"/>
  <c r="C20" i="1"/>
  <c r="C19" i="1"/>
  <c r="C18" i="1"/>
  <c r="C15" i="1"/>
  <c r="C11" i="1"/>
  <c r="C9" i="1"/>
  <c r="C8" i="1"/>
  <c r="C7" i="1"/>
  <c r="C6" i="1"/>
  <c r="C5" i="1"/>
  <c r="E5" i="1"/>
  <c r="C17" i="1"/>
  <c r="E21" i="1" l="1"/>
  <c r="E20" i="1"/>
  <c r="E19" i="1"/>
  <c r="E18" i="1"/>
  <c r="E17" i="1"/>
  <c r="E9" i="1"/>
  <c r="E8" i="1"/>
  <c r="E7" i="1"/>
  <c r="E6" i="1"/>
  <c r="E15" i="1"/>
  <c r="E11" i="1"/>
  <c r="K23" i="1" l="1"/>
  <c r="G23" i="1"/>
  <c r="L23" i="1"/>
  <c r="F23" i="1"/>
  <c r="D23" i="1" l="1"/>
  <c r="E23" i="1" l="1"/>
</calcChain>
</file>

<file path=xl/sharedStrings.xml><?xml version="1.0" encoding="utf-8"?>
<sst xmlns="http://schemas.openxmlformats.org/spreadsheetml/2006/main" count="129" uniqueCount="47">
  <si>
    <t xml:space="preserve">Потребители услуг сетевой организации 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</si>
  <si>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</si>
  <si>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</si>
  <si>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</si>
  <si>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</si>
  <si>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</si>
  <si>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</si>
  <si>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</si>
  <si>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</si>
  <si>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</si>
  <si>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</si>
  <si>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</si>
  <si>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2017 год</t>
  </si>
  <si>
    <t>Мурманск</t>
  </si>
  <si>
    <t>Оленегрск</t>
  </si>
  <si>
    <t>Кандалакша</t>
  </si>
  <si>
    <t>Полярные Зори</t>
  </si>
  <si>
    <t>ВН</t>
  </si>
  <si>
    <t>НН</t>
  </si>
  <si>
    <t>ДИНАМИКА                  (2018г. к 2017г.):</t>
  </si>
  <si>
    <t>Физические лица</t>
  </si>
  <si>
    <t>Юридические лица</t>
  </si>
  <si>
    <t>СН 1</t>
  </si>
  <si>
    <t>СН 2</t>
  </si>
  <si>
    <t>Вводные устройства в многоквартирные этажные дома</t>
  </si>
  <si>
    <t>Динамика по отношению к 2017г. (шт.)</t>
  </si>
  <si>
    <t>2018 год</t>
  </si>
  <si>
    <t>Количество точек поставки, оборудованных расчетными приборами учета электрической энергии (2018г.), штуки</t>
  </si>
  <si>
    <t>Количество приборов учета с возможностью дистанционного сбора данных, не включенных в систему (2018г.), штуки</t>
  </si>
  <si>
    <t>Количество бесхозяйственных объектов электросетевого хозяйства (2018г.)</t>
  </si>
  <si>
    <t>Количество точек поставки, оборудованных расчетными приборами учета электрической энергии (2017г.), штуки</t>
  </si>
  <si>
    <t>Количество приборов учета с возможностью дистанционного сбора данных, не включенных в систему (2017г.), штуки</t>
  </si>
  <si>
    <t>Количество бесхозяйственных объектов электросетевого хозяйства (2017г.)</t>
  </si>
  <si>
    <t>1 категории надежности (шт.)</t>
  </si>
  <si>
    <t>2 категории надежности (шт.)</t>
  </si>
  <si>
    <t>3 категории надежности (шт.)</t>
  </si>
  <si>
    <t>Информация о количестве потребителей услуг с разбивкой по уровням напряжения, категориям надежности и типу потребления, а также количество точек поставки сетевой организации АО "Георгиевские городские электрические сети"
 (п 1 пп.1.1., 1.2. приложения № 7 к "Единым стандартам качества обслуживания сетевыми организациями потребителей услуг сетевых организаций»,
утвержденного Приказом Минэнерго России от 15.04.2014 г. № 186).</t>
  </si>
  <si>
    <t>Информация о количестве потребителей услуг с разбивкой по уровням напряжения, категориям надежности и типу потребления, а также количество точек поставки сетевой организации 
АО "Георгиевские городские электрические сети"
 (п 1 пп.1.1., 1.2. приложения № 7 к "Единым стандартам качества обслуживания сетевыми организациями потребителей услуг сетевых организаций»,
утвержденного Приказом Минэнерго России от 15.04.2014 г. № 186).</t>
  </si>
  <si>
    <t>10</t>
  </si>
  <si>
    <t>Количество потребителей услуг. Количество точек поставки всего (2017г.), штуки</t>
  </si>
  <si>
    <t>Количество потребителей услуг. Количество точек поставки всего (2018г.), штуки</t>
  </si>
  <si>
    <t>2019 год</t>
  </si>
  <si>
    <t>Динамика по отношению к 2018г. (шт.)</t>
  </si>
  <si>
    <t>Количество бесхозяйственных объектов электросетевого хозяйства (2019г.)</t>
  </si>
  <si>
    <t>Количество потребителей услуг. Количество точек поставки всего (2019г.), штуки</t>
  </si>
  <si>
    <t>Количество приборов учета с возможностью дистанционного сбора данных, не включенных в систему (2019г.), штуки</t>
  </si>
  <si>
    <t>Количество точек поставки, оборудованных расчетными приборами учета электрической энергии (2019г.), штуки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</si>
</sst>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4" borderId="8" xfId="0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3" fontId="2" fillId="5" borderId="9" xfId="0" applyNumberFormat="1" applyFont="1" applyFill="1" applyBorder="1" applyAlignment="1">
      <alignment horizontal="center" vertical="center" wrapText="1"/>
    </xf>
    <xf numFmtId="3" fontId="2" fillId="6" borderId="8" xfId="0" applyNumberFormat="1" applyFont="1" applyFill="1" applyBorder="1" applyAlignment="1">
      <alignment horizontal="center" vertical="center" wrapText="1"/>
    </xf>
    <xf numFmtId="3" fontId="2" fillId="6" borderId="9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4" borderId="12" xfId="0" applyNumberFormat="1" applyFont="1" applyFill="1" applyBorder="1" applyAlignment="1">
      <alignment horizontal="center"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6" borderId="12" xfId="0" applyNumberFormat="1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3" fontId="2" fillId="3" borderId="14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3" fontId="2" fillId="5" borderId="15" xfId="0" applyNumberFormat="1" applyFont="1" applyFill="1" applyBorder="1" applyAlignment="1">
      <alignment horizontal="center" vertical="center" wrapText="1"/>
    </xf>
    <xf numFmtId="3" fontId="2" fillId="5" borderId="14" xfId="0" applyNumberFormat="1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3" fontId="2" fillId="4" borderId="14" xfId="0" applyNumberFormat="1" applyFont="1" applyFill="1" applyBorder="1" applyAlignment="1">
      <alignment horizontal="center" vertical="center" wrapText="1"/>
    </xf>
    <xf numFmtId="3" fontId="2" fillId="0" borderId="15" xfId="0" quotePrefix="1" applyNumberFormat="1" applyFont="1" applyBorder="1" applyAlignment="1">
      <alignment horizontal="center" vertical="center" wrapText="1"/>
    </xf>
    <xf numFmtId="3" fontId="2" fillId="0" borderId="14" xfId="0" quotePrefix="1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3" fontId="2" fillId="4" borderId="18" xfId="0" applyNumberFormat="1" applyFont="1" applyFill="1" applyBorder="1" applyAlignment="1">
      <alignment horizontal="center" vertical="center" wrapText="1"/>
    </xf>
    <xf numFmtId="3" fontId="2" fillId="4" borderId="19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3" fontId="2" fillId="0" borderId="20" xfId="0" quotePrefix="1" applyNumberFormat="1" applyFont="1" applyBorder="1" applyAlignment="1">
      <alignment horizontal="center" vertical="center" wrapText="1"/>
    </xf>
    <xf numFmtId="3" fontId="2" fillId="0" borderId="19" xfId="0" quotePrefix="1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3" fontId="1" fillId="0" borderId="23" xfId="0" quotePrefix="1" applyNumberFormat="1" applyFont="1" applyBorder="1" applyAlignment="1">
      <alignment horizontal="center" vertical="center" wrapText="1"/>
    </xf>
    <xf numFmtId="3" fontId="1" fillId="0" borderId="24" xfId="0" quotePrefix="1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3" fontId="1" fillId="0" borderId="0" xfId="0" quotePrefix="1" applyNumberFormat="1" applyFont="1" applyAlignment="1">
      <alignment horizontal="center" vertical="center" wrapText="1"/>
    </xf>
    <xf numFmtId="3" fontId="2" fillId="0" borderId="0" xfId="0" quotePrefix="1" applyNumberFormat="1" applyFont="1" applyAlignment="1">
      <alignment horizontal="center" vertical="center" wrapText="1"/>
    </xf>
    <xf numFmtId="49" fontId="1" fillId="0" borderId="26" xfId="0" quotePrefix="1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1" fontId="1" fillId="0" borderId="24" xfId="0" quotePrefix="1" applyNumberFormat="1" applyFont="1" applyBorder="1" applyAlignment="1">
      <alignment horizontal="center" vertical="center" wrapText="1"/>
    </xf>
    <xf numFmtId="1" fontId="1" fillId="0" borderId="25" xfId="0" quotePrefix="1" applyNumberFormat="1" applyFont="1" applyBorder="1" applyAlignment="1">
      <alignment horizontal="center" vertical="center" wrapText="1"/>
    </xf>
    <xf numFmtId="1" fontId="1" fillId="0" borderId="27" xfId="0" quotePrefix="1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2" fillId="0" borderId="14" xfId="0" quotePrefix="1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30" xfId="0" applyNumberFormat="1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left" vertical="center" wrapText="1"/>
    </xf>
    <xf numFmtId="1" fontId="2" fillId="0" borderId="28" xfId="0" quotePrefix="1" applyNumberFormat="1" applyFont="1" applyBorder="1" applyAlignment="1">
      <alignment horizontal="center" vertical="center" wrapText="1"/>
    </xf>
    <xf numFmtId="1" fontId="2" fillId="0" borderId="29" xfId="0" quotePrefix="1" applyNumberFormat="1" applyFont="1" applyBorder="1" applyAlignment="1">
      <alignment horizontal="center" vertical="center" wrapText="1"/>
    </xf>
    <xf numFmtId="1" fontId="2" fillId="7" borderId="0" xfId="0" applyNumberFormat="1" applyFont="1" applyFill="1" applyAlignment="1">
      <alignment horizontal="center" vertical="center" wrapText="1"/>
    </xf>
    <xf numFmtId="1" fontId="2" fillId="7" borderId="33" xfId="0" applyNumberFormat="1" applyFont="1" applyFill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2" fillId="0" borderId="24" xfId="0" quotePrefix="1" applyNumberFormat="1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1" fontId="2" fillId="0" borderId="10" xfId="0" quotePrefix="1" applyNumberFormat="1" applyFont="1" applyBorder="1" applyAlignment="1">
      <alignment horizontal="center" vertical="center" wrapText="1"/>
    </xf>
    <xf numFmtId="1" fontId="2" fillId="0" borderId="32" xfId="0" quotePrefix="1" applyNumberFormat="1" applyFont="1" applyBorder="1" applyAlignment="1">
      <alignment horizontal="center" vertical="center" wrapText="1"/>
    </xf>
    <xf numFmtId="1" fontId="2" fillId="0" borderId="17" xfId="0" quotePrefix="1" applyNumberFormat="1" applyFont="1" applyBorder="1" applyAlignment="1">
      <alignment horizontal="center" vertical="center" wrapText="1"/>
    </xf>
    <xf numFmtId="1" fontId="2" fillId="0" borderId="27" xfId="0" quotePrefix="1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center" vertical="center" wrapText="1"/>
    </xf>
    <xf numFmtId="1" fontId="2" fillId="0" borderId="27" xfId="0" applyNumberFormat="1" applyFont="1" applyBorder="1" applyAlignment="1">
      <alignment horizontal="center" vertical="center" wrapText="1"/>
    </xf>
    <xf numFmtId="1" fontId="2" fillId="8" borderId="0" xfId="0" applyNumberFormat="1" applyFont="1" applyFill="1" applyAlignment="1">
      <alignment horizontal="center" vertical="center" wrapText="1"/>
    </xf>
    <xf numFmtId="1" fontId="2" fillId="8" borderId="33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left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1" fontId="2" fillId="0" borderId="38" xfId="0" applyNumberFormat="1" applyFont="1" applyBorder="1" applyAlignment="1">
      <alignment horizontal="center" vertical="center" wrapText="1"/>
    </xf>
    <xf numFmtId="49" fontId="2" fillId="7" borderId="29" xfId="0" applyNumberFormat="1" applyFont="1" applyFill="1" applyBorder="1" applyAlignment="1">
      <alignment horizontal="left" vertical="center" wrapText="1"/>
    </xf>
    <xf numFmtId="49" fontId="2" fillId="8" borderId="29" xfId="0" applyNumberFormat="1" applyFont="1" applyFill="1" applyBorder="1" applyAlignment="1">
      <alignment horizontal="left" vertical="center" wrapText="1"/>
    </xf>
    <xf numFmtId="49" fontId="2" fillId="0" borderId="37" xfId="0" applyNumberFormat="1" applyFont="1" applyBorder="1" applyAlignment="1">
      <alignment horizontal="left" vertical="center" wrapText="1"/>
    </xf>
    <xf numFmtId="49" fontId="2" fillId="0" borderId="35" xfId="0" applyNumberFormat="1" applyFont="1" applyBorder="1" applyAlignment="1">
      <alignment horizontal="left" vertical="center" wrapText="1"/>
    </xf>
    <xf numFmtId="49" fontId="2" fillId="0" borderId="39" xfId="0" applyNumberFormat="1" applyFont="1" applyBorder="1" applyAlignment="1">
      <alignment horizontal="left" vertical="center" wrapText="1"/>
    </xf>
    <xf numFmtId="1" fontId="2" fillId="0" borderId="38" xfId="0" quotePrefix="1" applyNumberFormat="1" applyFont="1" applyBorder="1" applyAlignment="1">
      <alignment horizontal="center" vertical="center" wrapText="1"/>
    </xf>
    <xf numFmtId="1" fontId="2" fillId="0" borderId="30" xfId="0" quotePrefix="1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1" fontId="2" fillId="0" borderId="14" xfId="0" quotePrefix="1" applyNumberFormat="1" applyFont="1" applyFill="1" applyBorder="1" applyAlignment="1">
      <alignment horizontal="center" vertical="center" wrapText="1"/>
    </xf>
    <xf numFmtId="1" fontId="2" fillId="0" borderId="17" xfId="0" quotePrefix="1" applyNumberFormat="1" applyFont="1" applyFill="1" applyBorder="1" applyAlignment="1">
      <alignment horizontal="center" vertical="center" wrapText="1"/>
    </xf>
    <xf numFmtId="1" fontId="2" fillId="0" borderId="24" xfId="0" quotePrefix="1" applyNumberFormat="1" applyFont="1" applyFill="1" applyBorder="1" applyAlignment="1">
      <alignment horizontal="center" vertical="center" wrapText="1"/>
    </xf>
    <xf numFmtId="1" fontId="2" fillId="0" borderId="27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top" wrapText="1"/>
    </xf>
    <xf numFmtId="49" fontId="1" fillId="2" borderId="21" xfId="0" quotePrefix="1" applyNumberFormat="1" applyFont="1" applyFill="1" applyBorder="1" applyAlignment="1">
      <alignment horizontal="center" vertical="center" wrapText="1"/>
    </xf>
    <xf numFmtId="49" fontId="1" fillId="2" borderId="41" xfId="0" quotePrefix="1" applyNumberFormat="1" applyFont="1" applyFill="1" applyBorder="1" applyAlignment="1">
      <alignment horizontal="center" vertical="center" wrapText="1"/>
    </xf>
    <xf numFmtId="49" fontId="1" fillId="2" borderId="20" xfId="0" quotePrefix="1" applyNumberFormat="1" applyFont="1" applyFill="1" applyBorder="1" applyAlignment="1">
      <alignment horizontal="center" vertical="center" wrapText="1"/>
    </xf>
    <xf numFmtId="49" fontId="1" fillId="7" borderId="1" xfId="0" quotePrefix="1" applyNumberFormat="1" applyFont="1" applyFill="1" applyBorder="1" applyAlignment="1">
      <alignment horizontal="center" vertical="center" wrapText="1"/>
    </xf>
    <xf numFmtId="49" fontId="1" fillId="7" borderId="0" xfId="0" quotePrefix="1" applyNumberFormat="1" applyFont="1" applyFill="1" applyAlignment="1">
      <alignment horizontal="center" vertical="center" wrapText="1"/>
    </xf>
    <xf numFmtId="49" fontId="1" fillId="7" borderId="4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91CD3-857F-4683-A996-AAECA7A5134F}">
  <sheetPr>
    <pageSetUpPr fitToPage="1"/>
  </sheetPr>
  <dimension ref="A1:AB22"/>
  <sheetViews>
    <sheetView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C11" sqref="C11"/>
    </sheetView>
  </sheetViews>
  <sheetFormatPr defaultColWidth="8.85546875" defaultRowHeight="15" x14ac:dyDescent="0.25"/>
  <cols>
    <col min="1" max="1" width="23.5703125" style="2" customWidth="1"/>
    <col min="2" max="2" width="16.42578125" style="2" customWidth="1"/>
    <col min="3" max="3" width="22.85546875" style="2" customWidth="1"/>
    <col min="4" max="4" width="30.42578125" style="2" customWidth="1"/>
    <col min="5" max="5" width="31.7109375" style="2" customWidth="1"/>
    <col min="6" max="8" width="17.7109375" style="2" customWidth="1"/>
    <col min="9" max="11" width="8.140625" style="2" hidden="1" customWidth="1"/>
    <col min="12" max="12" width="9.7109375" style="2" hidden="1" customWidth="1"/>
    <col min="13" max="13" width="13.7109375" style="2" hidden="1" customWidth="1"/>
    <col min="14" max="16" width="8.140625" style="2" hidden="1" customWidth="1"/>
    <col min="17" max="24" width="8.85546875" style="2" hidden="1" customWidth="1"/>
    <col min="25" max="28" width="0" style="2" hidden="1" customWidth="1"/>
    <col min="29" max="16384" width="8.85546875" style="2"/>
  </cols>
  <sheetData>
    <row r="1" spans="1:28" ht="71.25" customHeight="1" thickBot="1" x14ac:dyDescent="0.3">
      <c r="A1" s="107" t="s">
        <v>36</v>
      </c>
      <c r="B1" s="107"/>
      <c r="C1" s="107"/>
      <c r="D1" s="107"/>
      <c r="E1" s="107"/>
      <c r="F1" s="107"/>
      <c r="G1" s="107"/>
      <c r="H1" s="107"/>
      <c r="I1" s="1"/>
      <c r="J1" s="1"/>
      <c r="K1" s="1"/>
      <c r="L1" s="1"/>
      <c r="M1" s="1"/>
      <c r="N1" s="1"/>
      <c r="O1" s="1"/>
      <c r="P1" s="1"/>
    </row>
    <row r="2" spans="1:28" ht="105.75" thickBot="1" x14ac:dyDescent="0.3">
      <c r="A2" s="34" t="s">
        <v>0</v>
      </c>
      <c r="B2" s="34" t="s">
        <v>39</v>
      </c>
      <c r="C2" s="34" t="s">
        <v>30</v>
      </c>
      <c r="D2" s="34" t="s">
        <v>31</v>
      </c>
      <c r="E2" s="34" t="s">
        <v>32</v>
      </c>
      <c r="F2" s="34" t="s">
        <v>33</v>
      </c>
      <c r="G2" s="34" t="s">
        <v>34</v>
      </c>
      <c r="H2" s="34" t="s">
        <v>35</v>
      </c>
      <c r="I2" s="3"/>
      <c r="J2" s="4"/>
      <c r="K2" s="5"/>
      <c r="L2" s="5"/>
      <c r="M2" s="5"/>
      <c r="N2" s="5"/>
      <c r="O2" s="5"/>
      <c r="P2" s="5"/>
      <c r="Q2" s="5"/>
      <c r="R2" s="5"/>
    </row>
    <row r="3" spans="1:28" ht="15.75" thickBot="1" x14ac:dyDescent="0.3">
      <c r="A3" s="44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 t="s">
        <v>7</v>
      </c>
      <c r="H3" s="44" t="s">
        <v>8</v>
      </c>
      <c r="I3" s="5"/>
      <c r="J3" s="5"/>
      <c r="K3" s="5"/>
      <c r="L3" s="5"/>
      <c r="M3" s="5"/>
      <c r="N3" s="5"/>
      <c r="O3" s="5"/>
      <c r="P3" s="5"/>
    </row>
    <row r="4" spans="1:28" ht="15.75" thickBot="1" x14ac:dyDescent="0.3">
      <c r="A4" s="108" t="s">
        <v>12</v>
      </c>
      <c r="B4" s="109"/>
      <c r="C4" s="109"/>
      <c r="D4" s="109"/>
      <c r="E4" s="109"/>
      <c r="F4" s="109"/>
      <c r="G4" s="109"/>
      <c r="H4" s="110"/>
      <c r="I4" s="105" t="s">
        <v>13</v>
      </c>
      <c r="J4" s="105"/>
      <c r="K4" s="105"/>
      <c r="L4" s="105"/>
      <c r="M4" s="106"/>
      <c r="N4" s="104" t="s">
        <v>14</v>
      </c>
      <c r="O4" s="105"/>
      <c r="P4" s="105"/>
      <c r="Q4" s="105"/>
      <c r="R4" s="106"/>
      <c r="S4" s="104" t="s">
        <v>15</v>
      </c>
      <c r="T4" s="105"/>
      <c r="U4" s="105"/>
      <c r="V4" s="105"/>
      <c r="W4" s="106"/>
      <c r="X4" s="104" t="s">
        <v>16</v>
      </c>
      <c r="Y4" s="105"/>
      <c r="Z4" s="105"/>
      <c r="AA4" s="105"/>
      <c r="AB4" s="106"/>
    </row>
    <row r="5" spans="1:28" ht="19.5" customHeight="1" x14ac:dyDescent="0.25">
      <c r="A5" s="85" t="s">
        <v>21</v>
      </c>
      <c r="B5" s="64">
        <v>1582</v>
      </c>
      <c r="C5" s="64">
        <v>1582</v>
      </c>
      <c r="D5" s="64">
        <v>142</v>
      </c>
      <c r="E5" s="64">
        <v>0</v>
      </c>
      <c r="F5" s="64">
        <v>0</v>
      </c>
      <c r="G5" s="64">
        <v>18</v>
      </c>
      <c r="H5" s="66">
        <v>1564</v>
      </c>
      <c r="I5" s="13"/>
      <c r="J5" s="6"/>
      <c r="K5" s="6"/>
      <c r="L5" s="6"/>
      <c r="M5" s="14"/>
      <c r="N5" s="7"/>
      <c r="O5" s="8"/>
      <c r="P5" s="8"/>
      <c r="Q5" s="8"/>
      <c r="R5" s="15"/>
      <c r="S5" s="9"/>
      <c r="T5" s="10"/>
      <c r="U5" s="10"/>
      <c r="V5" s="16"/>
      <c r="W5" s="16"/>
      <c r="X5" s="11"/>
      <c r="Y5" s="12"/>
      <c r="Z5" s="12"/>
      <c r="AA5" s="17"/>
      <c r="AB5" s="17"/>
    </row>
    <row r="6" spans="1:28" ht="19.5" customHeight="1" x14ac:dyDescent="0.25">
      <c r="A6" s="80" t="s">
        <v>17</v>
      </c>
      <c r="B6" s="72">
        <v>0</v>
      </c>
      <c r="C6" s="72">
        <v>0</v>
      </c>
      <c r="D6" s="72">
        <v>0</v>
      </c>
      <c r="E6" s="72">
        <v>0</v>
      </c>
      <c r="F6" s="72">
        <v>0</v>
      </c>
      <c r="G6" s="72">
        <v>0</v>
      </c>
      <c r="H6" s="81">
        <v>0</v>
      </c>
      <c r="I6" s="13"/>
      <c r="J6" s="6"/>
      <c r="K6" s="6"/>
      <c r="L6" s="6"/>
      <c r="M6" s="14"/>
      <c r="N6" s="7"/>
      <c r="O6" s="8"/>
      <c r="P6" s="8"/>
      <c r="Q6" s="8"/>
      <c r="R6" s="15"/>
      <c r="S6" s="9"/>
      <c r="T6" s="10"/>
      <c r="U6" s="10"/>
      <c r="V6" s="16"/>
      <c r="W6" s="16"/>
      <c r="X6" s="11"/>
      <c r="Y6" s="12"/>
      <c r="Z6" s="12"/>
      <c r="AA6" s="17"/>
      <c r="AB6" s="17"/>
    </row>
    <row r="7" spans="1:28" ht="19.5" customHeight="1" x14ac:dyDescent="0.25">
      <c r="A7" s="80" t="s">
        <v>22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81">
        <v>0</v>
      </c>
      <c r="I7" s="13"/>
      <c r="J7" s="6"/>
      <c r="K7" s="6"/>
      <c r="L7" s="6"/>
      <c r="M7" s="14"/>
      <c r="N7" s="7"/>
      <c r="O7" s="8"/>
      <c r="P7" s="8"/>
      <c r="Q7" s="8"/>
      <c r="R7" s="15"/>
      <c r="S7" s="9"/>
      <c r="T7" s="10"/>
      <c r="U7" s="10"/>
      <c r="V7" s="16"/>
      <c r="W7" s="16"/>
      <c r="X7" s="11"/>
      <c r="Y7" s="12"/>
      <c r="Z7" s="12"/>
      <c r="AA7" s="17"/>
      <c r="AB7" s="17"/>
    </row>
    <row r="8" spans="1:28" ht="19.5" customHeight="1" x14ac:dyDescent="0.25">
      <c r="A8" s="80" t="s">
        <v>23</v>
      </c>
      <c r="B8" s="72">
        <v>467</v>
      </c>
      <c r="C8" s="72">
        <v>467</v>
      </c>
      <c r="D8" s="72">
        <v>109</v>
      </c>
      <c r="E8" s="72">
        <v>0</v>
      </c>
      <c r="F8" s="72">
        <v>0</v>
      </c>
      <c r="G8" s="72">
        <v>9</v>
      </c>
      <c r="H8" s="81">
        <v>458</v>
      </c>
      <c r="I8" s="13"/>
      <c r="J8" s="6"/>
      <c r="K8" s="6"/>
      <c r="L8" s="6"/>
      <c r="M8" s="14"/>
      <c r="N8" s="7"/>
      <c r="O8" s="8"/>
      <c r="P8" s="8"/>
      <c r="Q8" s="8"/>
      <c r="R8" s="15"/>
      <c r="S8" s="9"/>
      <c r="T8" s="10"/>
      <c r="U8" s="10"/>
      <c r="V8" s="16"/>
      <c r="W8" s="16"/>
      <c r="X8" s="11"/>
      <c r="Y8" s="12"/>
      <c r="Z8" s="12"/>
      <c r="AA8" s="17"/>
      <c r="AB8" s="17"/>
    </row>
    <row r="9" spans="1:28" ht="19.5" customHeight="1" thickBot="1" x14ac:dyDescent="0.3">
      <c r="A9" s="52" t="s">
        <v>18</v>
      </c>
      <c r="B9" s="75">
        <v>1115</v>
      </c>
      <c r="C9" s="75">
        <v>1115</v>
      </c>
      <c r="D9" s="75">
        <v>33</v>
      </c>
      <c r="E9" s="75">
        <v>0</v>
      </c>
      <c r="F9" s="75">
        <v>0</v>
      </c>
      <c r="G9" s="75">
        <v>9</v>
      </c>
      <c r="H9" s="82">
        <v>1106</v>
      </c>
      <c r="I9" s="18"/>
      <c r="J9" s="19"/>
      <c r="K9" s="19"/>
      <c r="L9" s="19"/>
      <c r="M9" s="20"/>
      <c r="N9" s="21"/>
      <c r="O9" s="19"/>
      <c r="P9" s="19"/>
      <c r="Q9" s="19"/>
      <c r="R9" s="22"/>
      <c r="S9" s="18"/>
      <c r="T9" s="19"/>
      <c r="U9" s="19"/>
      <c r="V9" s="19"/>
      <c r="W9" s="19"/>
      <c r="X9" s="21"/>
      <c r="Y9" s="19"/>
      <c r="Z9" s="19"/>
      <c r="AA9" s="19"/>
      <c r="AB9" s="19"/>
    </row>
    <row r="10" spans="1:28" ht="15.75" thickBot="1" x14ac:dyDescent="0.3">
      <c r="A10" s="92"/>
      <c r="B10" s="83"/>
      <c r="C10" s="83"/>
      <c r="D10" s="83"/>
      <c r="E10" s="83"/>
      <c r="F10" s="83"/>
      <c r="G10" s="83"/>
      <c r="H10" s="84"/>
      <c r="I10" s="18"/>
      <c r="J10" s="19"/>
      <c r="K10" s="19"/>
      <c r="L10" s="19"/>
      <c r="M10" s="20"/>
      <c r="N10" s="21"/>
      <c r="O10" s="19"/>
      <c r="P10" s="19"/>
      <c r="Q10" s="19"/>
      <c r="R10" s="22"/>
      <c r="S10" s="18"/>
      <c r="T10" s="19"/>
      <c r="U10" s="19"/>
      <c r="V10" s="19"/>
      <c r="W10" s="19"/>
      <c r="X10" s="21"/>
      <c r="Y10" s="19"/>
      <c r="Z10" s="19"/>
      <c r="AA10" s="19"/>
      <c r="AB10" s="19"/>
    </row>
    <row r="11" spans="1:28" ht="23.25" customHeight="1" x14ac:dyDescent="0.25">
      <c r="A11" s="85" t="s">
        <v>20</v>
      </c>
      <c r="B11" s="90">
        <v>12556</v>
      </c>
      <c r="C11" s="90">
        <v>12556</v>
      </c>
      <c r="D11" s="64">
        <v>0</v>
      </c>
      <c r="E11" s="64">
        <v>167</v>
      </c>
      <c r="F11" s="64">
        <v>0</v>
      </c>
      <c r="G11" s="64">
        <v>0</v>
      </c>
      <c r="H11" s="66">
        <v>12556</v>
      </c>
      <c r="I11" s="23"/>
      <c r="J11" s="24"/>
      <c r="K11" s="24"/>
      <c r="L11" s="24"/>
      <c r="M11" s="20"/>
      <c r="N11" s="25"/>
      <c r="O11" s="24"/>
      <c r="P11" s="24"/>
      <c r="Q11" s="24"/>
      <c r="R11" s="26"/>
      <c r="S11" s="27"/>
      <c r="T11" s="28"/>
      <c r="U11" s="24"/>
      <c r="V11" s="24"/>
      <c r="W11" s="24"/>
      <c r="X11" s="21"/>
      <c r="Y11" s="19"/>
      <c r="Z11" s="19"/>
      <c r="AA11" s="19"/>
      <c r="AB11" s="19"/>
    </row>
    <row r="12" spans="1:28" ht="23.25" customHeight="1" x14ac:dyDescent="0.25">
      <c r="A12" s="93" t="s">
        <v>17</v>
      </c>
      <c r="B12" s="63">
        <v>0</v>
      </c>
      <c r="C12" s="72">
        <v>0</v>
      </c>
      <c r="D12" s="88">
        <v>0</v>
      </c>
      <c r="E12" s="72">
        <v>0</v>
      </c>
      <c r="F12" s="72">
        <v>0</v>
      </c>
      <c r="G12" s="72">
        <v>0</v>
      </c>
      <c r="H12" s="81">
        <v>0</v>
      </c>
      <c r="I12" s="23"/>
      <c r="J12" s="24"/>
      <c r="K12" s="24"/>
      <c r="L12" s="24"/>
      <c r="M12" s="20"/>
      <c r="N12" s="25"/>
      <c r="O12" s="24"/>
      <c r="P12" s="24"/>
      <c r="Q12" s="24"/>
      <c r="R12" s="26"/>
      <c r="S12" s="27"/>
      <c r="T12" s="28"/>
      <c r="U12" s="24"/>
      <c r="V12" s="24"/>
      <c r="W12" s="24"/>
      <c r="X12" s="21"/>
      <c r="Y12" s="19"/>
      <c r="Z12" s="19"/>
      <c r="AA12" s="19"/>
      <c r="AB12" s="19"/>
    </row>
    <row r="13" spans="1:28" ht="23.25" customHeight="1" x14ac:dyDescent="0.25">
      <c r="A13" s="93" t="s">
        <v>22</v>
      </c>
      <c r="B13" s="63">
        <v>0</v>
      </c>
      <c r="C13" s="72">
        <v>0</v>
      </c>
      <c r="D13" s="88">
        <v>0</v>
      </c>
      <c r="E13" s="72">
        <v>0</v>
      </c>
      <c r="F13" s="72">
        <v>0</v>
      </c>
      <c r="G13" s="72">
        <v>0</v>
      </c>
      <c r="H13" s="81">
        <v>0</v>
      </c>
      <c r="I13" s="23"/>
      <c r="J13" s="24"/>
      <c r="K13" s="24"/>
      <c r="L13" s="24"/>
      <c r="M13" s="20"/>
      <c r="N13" s="29"/>
      <c r="O13" s="30"/>
      <c r="P13" s="24"/>
      <c r="Q13" s="24"/>
      <c r="R13" s="26"/>
      <c r="S13" s="31"/>
      <c r="T13" s="32"/>
      <c r="U13" s="32"/>
      <c r="V13" s="32"/>
      <c r="W13" s="32"/>
      <c r="X13" s="33"/>
      <c r="Y13" s="34"/>
      <c r="Z13" s="34"/>
      <c r="AA13" s="34"/>
      <c r="AB13" s="34"/>
    </row>
    <row r="14" spans="1:28" ht="23.25" customHeight="1" x14ac:dyDescent="0.25">
      <c r="A14" s="93" t="s">
        <v>23</v>
      </c>
      <c r="B14" s="63">
        <v>0</v>
      </c>
      <c r="C14" s="72">
        <v>0</v>
      </c>
      <c r="D14" s="88">
        <v>0</v>
      </c>
      <c r="E14" s="72">
        <v>0</v>
      </c>
      <c r="F14" s="72">
        <v>0</v>
      </c>
      <c r="G14" s="72">
        <v>0</v>
      </c>
      <c r="H14" s="81">
        <v>0</v>
      </c>
      <c r="I14" s="35"/>
      <c r="J14" s="36"/>
      <c r="K14" s="36"/>
      <c r="L14" s="36"/>
      <c r="M14" s="37"/>
      <c r="N14" s="38"/>
      <c r="O14" s="39"/>
      <c r="P14" s="36"/>
      <c r="Q14" s="36"/>
      <c r="R14" s="40"/>
      <c r="S14" s="41"/>
      <c r="T14" s="42"/>
      <c r="U14" s="42"/>
      <c r="V14" s="42"/>
      <c r="W14" s="42"/>
      <c r="X14" s="43"/>
      <c r="Y14" s="44"/>
      <c r="Z14" s="44"/>
      <c r="AA14" s="44"/>
      <c r="AB14" s="44"/>
    </row>
    <row r="15" spans="1:28" ht="23.25" customHeight="1" thickBot="1" x14ac:dyDescent="0.3">
      <c r="A15" s="52" t="s">
        <v>18</v>
      </c>
      <c r="B15" s="65">
        <v>12556</v>
      </c>
      <c r="C15" s="65">
        <v>12556</v>
      </c>
      <c r="D15" s="75">
        <v>0</v>
      </c>
      <c r="E15" s="75">
        <v>167</v>
      </c>
      <c r="F15" s="75">
        <v>0</v>
      </c>
      <c r="G15" s="75">
        <v>0</v>
      </c>
      <c r="H15" s="82">
        <v>12556</v>
      </c>
      <c r="I15" s="45"/>
      <c r="J15" s="46"/>
      <c r="K15" s="46"/>
      <c r="L15" s="46"/>
      <c r="M15" s="47"/>
      <c r="N15" s="48"/>
      <c r="O15" s="46"/>
      <c r="P15" s="46"/>
      <c r="Q15" s="46"/>
      <c r="R15" s="49"/>
      <c r="S15" s="50"/>
      <c r="T15" s="51"/>
      <c r="U15" s="51"/>
      <c r="V15" s="51"/>
      <c r="W15" s="51"/>
      <c r="X15" s="52"/>
      <c r="Y15" s="53"/>
      <c r="Z15" s="53"/>
      <c r="AA15" s="53"/>
      <c r="AB15" s="53"/>
    </row>
    <row r="16" spans="1:28" ht="15.75" thickBot="1" x14ac:dyDescent="0.3">
      <c r="A16" s="92"/>
      <c r="B16" s="83"/>
      <c r="C16" s="83"/>
      <c r="D16" s="83"/>
      <c r="E16" s="83"/>
      <c r="F16" s="83"/>
      <c r="G16" s="83"/>
      <c r="H16" s="84"/>
      <c r="I16" s="18"/>
      <c r="J16" s="19"/>
      <c r="K16" s="19"/>
      <c r="L16" s="19"/>
      <c r="M16" s="20"/>
      <c r="N16" s="21"/>
      <c r="O16" s="19"/>
      <c r="P16" s="19"/>
      <c r="Q16" s="19"/>
      <c r="R16" s="22"/>
      <c r="S16" s="18"/>
      <c r="T16" s="19"/>
      <c r="U16" s="19"/>
      <c r="V16" s="19"/>
      <c r="W16" s="19"/>
      <c r="X16" s="21"/>
      <c r="Y16" s="19"/>
      <c r="Z16" s="19"/>
      <c r="AA16" s="19"/>
      <c r="AB16" s="19"/>
    </row>
    <row r="17" spans="1:16" ht="50.25" customHeight="1" x14ac:dyDescent="0.25">
      <c r="A17" s="94" t="s">
        <v>24</v>
      </c>
      <c r="B17" s="76">
        <f>115+239</f>
        <v>354</v>
      </c>
      <c r="C17" s="76">
        <f>115+239</f>
        <v>354</v>
      </c>
      <c r="D17" s="76">
        <v>168</v>
      </c>
      <c r="E17" s="76">
        <v>0</v>
      </c>
      <c r="F17" s="76">
        <v>0</v>
      </c>
      <c r="G17" s="76">
        <v>9</v>
      </c>
      <c r="H17" s="77">
        <f>230+115</f>
        <v>345</v>
      </c>
      <c r="I17" s="56"/>
      <c r="J17" s="56"/>
      <c r="K17" s="56"/>
      <c r="L17" s="54"/>
      <c r="M17" s="56"/>
      <c r="N17" s="56"/>
      <c r="O17" s="56"/>
      <c r="P17" s="56"/>
    </row>
    <row r="18" spans="1:16" ht="22.5" customHeight="1" x14ac:dyDescent="0.25">
      <c r="A18" s="80" t="s">
        <v>17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78">
        <v>0</v>
      </c>
      <c r="I18" s="56"/>
      <c r="J18" s="56"/>
      <c r="K18" s="56"/>
      <c r="L18" s="54"/>
      <c r="M18" s="56"/>
      <c r="N18" s="56"/>
      <c r="O18" s="56"/>
      <c r="P18" s="56"/>
    </row>
    <row r="19" spans="1:16" ht="22.5" customHeight="1" x14ac:dyDescent="0.25">
      <c r="A19" s="80" t="s">
        <v>22</v>
      </c>
      <c r="B19" s="63">
        <v>0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78">
        <v>0</v>
      </c>
      <c r="I19" s="56"/>
      <c r="J19" s="56"/>
      <c r="K19" s="56"/>
      <c r="L19" s="54"/>
      <c r="M19" s="56"/>
      <c r="N19" s="56"/>
      <c r="O19" s="56"/>
      <c r="P19" s="56"/>
    </row>
    <row r="20" spans="1:16" ht="22.5" customHeight="1" x14ac:dyDescent="0.25">
      <c r="A20" s="80" t="s">
        <v>23</v>
      </c>
      <c r="B20" s="63">
        <v>11</v>
      </c>
      <c r="C20" s="63">
        <v>11</v>
      </c>
      <c r="D20" s="63">
        <v>2</v>
      </c>
      <c r="E20" s="63">
        <v>0</v>
      </c>
      <c r="F20" s="63">
        <v>0</v>
      </c>
      <c r="G20" s="63">
        <v>0</v>
      </c>
      <c r="H20" s="78">
        <v>11</v>
      </c>
      <c r="I20" s="56"/>
      <c r="J20" s="56"/>
      <c r="K20" s="56"/>
      <c r="L20" s="54"/>
      <c r="M20" s="56"/>
      <c r="N20" s="56"/>
      <c r="O20" s="56"/>
      <c r="P20" s="56"/>
    </row>
    <row r="21" spans="1:16" ht="22.5" customHeight="1" thickBot="1" x14ac:dyDescent="0.3">
      <c r="A21" s="52" t="s">
        <v>18</v>
      </c>
      <c r="B21" s="74">
        <v>343</v>
      </c>
      <c r="C21" s="74">
        <v>343</v>
      </c>
      <c r="D21" s="74">
        <v>166</v>
      </c>
      <c r="E21" s="74">
        <v>0</v>
      </c>
      <c r="F21" s="74">
        <v>0</v>
      </c>
      <c r="G21" s="74">
        <v>9</v>
      </c>
      <c r="H21" s="79">
        <f>219+115</f>
        <v>334</v>
      </c>
      <c r="I21" s="56"/>
      <c r="J21" s="56"/>
      <c r="K21" s="56"/>
      <c r="L21" s="54"/>
      <c r="M21" s="56"/>
      <c r="N21" s="56"/>
      <c r="O21" s="56"/>
      <c r="P21" s="56"/>
    </row>
    <row r="22" spans="1:16" x14ac:dyDescent="0.25">
      <c r="A22" s="5"/>
      <c r="B22" s="5"/>
      <c r="C22" s="5"/>
      <c r="D22" s="5"/>
      <c r="E22" s="5"/>
      <c r="F22" s="5"/>
      <c r="G22" s="5"/>
      <c r="H22" s="5"/>
    </row>
  </sheetData>
  <mergeCells count="6">
    <mergeCell ref="X4:AB4"/>
    <mergeCell ref="A1:H1"/>
    <mergeCell ref="A4:H4"/>
    <mergeCell ref="I4:M4"/>
    <mergeCell ref="N4:R4"/>
    <mergeCell ref="S4:W4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7"/>
  <sheetViews>
    <sheetView tabSelected="1" workbookViewId="0">
      <pane xSplit="1" ySplit="4" topLeftCell="E5" activePane="bottomRight" state="frozen"/>
      <selection pane="topRight" activeCell="B1" sqref="B1"/>
      <selection pane="bottomLeft" activeCell="A5" sqref="A5"/>
      <selection pane="bottomRight" activeCell="I5" sqref="I5"/>
    </sheetView>
  </sheetViews>
  <sheetFormatPr defaultColWidth="8.85546875" defaultRowHeight="15" x14ac:dyDescent="0.25"/>
  <cols>
    <col min="1" max="1" width="23.5703125" style="2" customWidth="1"/>
    <col min="2" max="2" width="16.42578125" style="5" customWidth="1"/>
    <col min="3" max="3" width="11" style="5" customWidth="1"/>
    <col min="4" max="4" width="22.85546875" style="2" customWidth="1"/>
    <col min="5" max="5" width="11.28515625" style="5" customWidth="1"/>
    <col min="6" max="6" width="30.42578125" style="2" customWidth="1"/>
    <col min="7" max="7" width="11.5703125" style="5" customWidth="1"/>
    <col min="8" max="8" width="23" style="2" customWidth="1"/>
    <col min="9" max="9" width="11.28515625" style="2" customWidth="1"/>
    <col min="10" max="12" width="14.7109375" style="2" customWidth="1"/>
    <col min="13" max="15" width="8.140625" style="2" hidden="1" customWidth="1"/>
    <col min="16" max="16" width="9.7109375" style="2" hidden="1" customWidth="1"/>
    <col min="17" max="17" width="13.7109375" style="2" hidden="1" customWidth="1"/>
    <col min="18" max="20" width="8.140625" style="2" hidden="1" customWidth="1"/>
    <col min="21" max="28" width="8.85546875" style="2" hidden="1" customWidth="1"/>
    <col min="29" max="32" width="0" style="2" hidden="1" customWidth="1"/>
    <col min="33" max="16384" width="8.85546875" style="2"/>
  </cols>
  <sheetData>
    <row r="1" spans="1:32" ht="62.25" customHeight="1" thickBot="1" x14ac:dyDescent="0.3">
      <c r="A1" s="107" t="s">
        <v>37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"/>
      <c r="N1" s="1"/>
      <c r="O1" s="1"/>
      <c r="P1" s="1"/>
      <c r="Q1" s="1"/>
      <c r="R1" s="1"/>
      <c r="S1" s="1"/>
      <c r="T1" s="1"/>
    </row>
    <row r="2" spans="1:32" ht="105.75" thickBot="1" x14ac:dyDescent="0.3">
      <c r="A2" s="34" t="s">
        <v>0</v>
      </c>
      <c r="B2" s="34" t="s">
        <v>40</v>
      </c>
      <c r="C2" s="34" t="s">
        <v>25</v>
      </c>
      <c r="D2" s="34" t="s">
        <v>27</v>
      </c>
      <c r="E2" s="34" t="s">
        <v>25</v>
      </c>
      <c r="F2" s="34" t="s">
        <v>28</v>
      </c>
      <c r="G2" s="34" t="s">
        <v>25</v>
      </c>
      <c r="H2" s="34" t="s">
        <v>29</v>
      </c>
      <c r="I2" s="34" t="s">
        <v>25</v>
      </c>
      <c r="J2" s="34" t="s">
        <v>33</v>
      </c>
      <c r="K2" s="34" t="s">
        <v>34</v>
      </c>
      <c r="L2" s="34" t="s">
        <v>35</v>
      </c>
      <c r="M2" s="86"/>
      <c r="N2" s="4"/>
      <c r="O2" s="5"/>
      <c r="P2" s="5"/>
      <c r="Q2" s="5"/>
      <c r="R2" s="5"/>
      <c r="S2" s="5"/>
      <c r="T2" s="5"/>
      <c r="U2" s="5"/>
      <c r="V2" s="5"/>
    </row>
    <row r="3" spans="1:32" ht="15.75" thickBot="1" x14ac:dyDescent="0.3">
      <c r="A3" s="34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38</v>
      </c>
      <c r="J3" s="34" t="s">
        <v>9</v>
      </c>
      <c r="K3" s="34" t="s">
        <v>10</v>
      </c>
      <c r="L3" s="34" t="s">
        <v>11</v>
      </c>
      <c r="M3" s="5"/>
      <c r="N3" s="5"/>
      <c r="O3" s="5"/>
      <c r="P3" s="5"/>
      <c r="Q3" s="5"/>
      <c r="R3" s="5"/>
      <c r="S3" s="5"/>
      <c r="T3" s="5"/>
    </row>
    <row r="4" spans="1:32" ht="15.75" thickBot="1" x14ac:dyDescent="0.3">
      <c r="A4" s="111" t="s">
        <v>26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104" t="s">
        <v>13</v>
      </c>
      <c r="N4" s="105"/>
      <c r="O4" s="105"/>
      <c r="P4" s="105"/>
      <c r="Q4" s="106"/>
      <c r="R4" s="104" t="s">
        <v>14</v>
      </c>
      <c r="S4" s="105"/>
      <c r="T4" s="105"/>
      <c r="U4" s="105"/>
      <c r="V4" s="106"/>
      <c r="W4" s="104" t="s">
        <v>15</v>
      </c>
      <c r="X4" s="105"/>
      <c r="Y4" s="105"/>
      <c r="Z4" s="105"/>
      <c r="AA4" s="106"/>
      <c r="AB4" s="104" t="s">
        <v>16</v>
      </c>
      <c r="AC4" s="105"/>
      <c r="AD4" s="105"/>
      <c r="AE4" s="105"/>
      <c r="AF4" s="106"/>
    </row>
    <row r="5" spans="1:32" ht="21.75" customHeight="1" x14ac:dyDescent="0.25">
      <c r="A5" s="85" t="s">
        <v>21</v>
      </c>
      <c r="B5" s="64">
        <v>1584</v>
      </c>
      <c r="C5" s="76">
        <f>B5-'2017'!B5</f>
        <v>2</v>
      </c>
      <c r="D5" s="64">
        <v>1584</v>
      </c>
      <c r="E5" s="64">
        <f>D5-'2017'!C5</f>
        <v>2</v>
      </c>
      <c r="F5" s="64">
        <v>142</v>
      </c>
      <c r="G5" s="64">
        <f>F5-'2017'!D5</f>
        <v>0</v>
      </c>
      <c r="H5" s="64">
        <v>0</v>
      </c>
      <c r="I5" s="64">
        <v>0</v>
      </c>
      <c r="J5" s="64">
        <v>0</v>
      </c>
      <c r="K5" s="64">
        <v>18</v>
      </c>
      <c r="L5" s="66">
        <v>1566</v>
      </c>
      <c r="M5" s="13"/>
      <c r="N5" s="6"/>
      <c r="O5" s="6"/>
      <c r="P5" s="6"/>
      <c r="Q5" s="14"/>
      <c r="R5" s="7"/>
      <c r="S5" s="8"/>
      <c r="T5" s="8"/>
      <c r="U5" s="8"/>
      <c r="V5" s="15"/>
      <c r="W5" s="9"/>
      <c r="X5" s="10"/>
      <c r="Y5" s="10"/>
      <c r="Z5" s="16"/>
      <c r="AA5" s="16"/>
      <c r="AB5" s="11"/>
      <c r="AC5" s="12"/>
      <c r="AD5" s="12"/>
      <c r="AE5" s="17"/>
      <c r="AF5" s="17"/>
    </row>
    <row r="6" spans="1:32" ht="21.75" customHeight="1" x14ac:dyDescent="0.25">
      <c r="A6" s="80" t="s">
        <v>17</v>
      </c>
      <c r="B6" s="72">
        <v>0</v>
      </c>
      <c r="C6" s="63">
        <f>B6-'2017'!B6</f>
        <v>0</v>
      </c>
      <c r="D6" s="72">
        <v>0</v>
      </c>
      <c r="E6" s="72">
        <f>D6-'2017'!C6</f>
        <v>0</v>
      </c>
      <c r="F6" s="73">
        <v>0</v>
      </c>
      <c r="G6" s="72">
        <f>F6-'2017'!D6</f>
        <v>0</v>
      </c>
      <c r="H6" s="72">
        <v>0</v>
      </c>
      <c r="I6" s="72">
        <v>0</v>
      </c>
      <c r="J6" s="72">
        <v>0</v>
      </c>
      <c r="K6" s="72">
        <v>0</v>
      </c>
      <c r="L6" s="81">
        <v>0</v>
      </c>
      <c r="M6" s="13"/>
      <c r="N6" s="6"/>
      <c r="O6" s="6"/>
      <c r="P6" s="6"/>
      <c r="Q6" s="14"/>
      <c r="R6" s="7"/>
      <c r="S6" s="8"/>
      <c r="T6" s="8"/>
      <c r="U6" s="8"/>
      <c r="V6" s="15"/>
      <c r="W6" s="9"/>
      <c r="X6" s="10"/>
      <c r="Y6" s="10"/>
      <c r="Z6" s="16"/>
      <c r="AA6" s="16"/>
      <c r="AB6" s="11"/>
      <c r="AC6" s="12"/>
      <c r="AD6" s="12"/>
      <c r="AE6" s="17"/>
      <c r="AF6" s="17"/>
    </row>
    <row r="7" spans="1:32" ht="21.75" customHeight="1" x14ac:dyDescent="0.25">
      <c r="A7" s="80" t="s">
        <v>22</v>
      </c>
      <c r="B7" s="72">
        <v>0</v>
      </c>
      <c r="C7" s="63">
        <f>B7-'2017'!B7</f>
        <v>0</v>
      </c>
      <c r="D7" s="72">
        <v>0</v>
      </c>
      <c r="E7" s="72">
        <f>D7-'2017'!C7</f>
        <v>0</v>
      </c>
      <c r="F7" s="73">
        <v>0</v>
      </c>
      <c r="G7" s="72">
        <f>F7-'2017'!D7</f>
        <v>0</v>
      </c>
      <c r="H7" s="72">
        <v>0</v>
      </c>
      <c r="I7" s="72">
        <v>0</v>
      </c>
      <c r="J7" s="72">
        <v>0</v>
      </c>
      <c r="K7" s="72">
        <v>0</v>
      </c>
      <c r="L7" s="81">
        <v>0</v>
      </c>
      <c r="M7" s="13"/>
      <c r="N7" s="6"/>
      <c r="O7" s="6"/>
      <c r="P7" s="6"/>
      <c r="Q7" s="14"/>
      <c r="R7" s="7"/>
      <c r="S7" s="8"/>
      <c r="T7" s="8"/>
      <c r="U7" s="8"/>
      <c r="V7" s="15"/>
      <c r="W7" s="9"/>
      <c r="X7" s="10"/>
      <c r="Y7" s="10"/>
      <c r="Z7" s="16"/>
      <c r="AA7" s="16"/>
      <c r="AB7" s="11"/>
      <c r="AC7" s="12"/>
      <c r="AD7" s="12"/>
      <c r="AE7" s="17"/>
      <c r="AF7" s="17"/>
    </row>
    <row r="8" spans="1:32" ht="21.75" customHeight="1" x14ac:dyDescent="0.25">
      <c r="A8" s="80" t="s">
        <v>23</v>
      </c>
      <c r="B8" s="72">
        <v>481</v>
      </c>
      <c r="C8" s="63">
        <f>B8-'2017'!B8</f>
        <v>14</v>
      </c>
      <c r="D8" s="72">
        <v>481</v>
      </c>
      <c r="E8" s="72">
        <f>D8-'2017'!C8</f>
        <v>14</v>
      </c>
      <c r="F8" s="73">
        <v>109</v>
      </c>
      <c r="G8" s="72">
        <f>F8-'2017'!D8</f>
        <v>0</v>
      </c>
      <c r="H8" s="72">
        <v>0</v>
      </c>
      <c r="I8" s="72">
        <v>0</v>
      </c>
      <c r="J8" s="72">
        <v>0</v>
      </c>
      <c r="K8" s="72">
        <v>9</v>
      </c>
      <c r="L8" s="81">
        <v>472</v>
      </c>
      <c r="M8" s="13"/>
      <c r="N8" s="6"/>
      <c r="O8" s="6"/>
      <c r="P8" s="6"/>
      <c r="Q8" s="14"/>
      <c r="R8" s="7"/>
      <c r="S8" s="8"/>
      <c r="T8" s="8"/>
      <c r="U8" s="8"/>
      <c r="V8" s="15"/>
      <c r="W8" s="9"/>
      <c r="X8" s="10"/>
      <c r="Y8" s="10"/>
      <c r="Z8" s="16"/>
      <c r="AA8" s="16"/>
      <c r="AB8" s="11"/>
      <c r="AC8" s="12"/>
      <c r="AD8" s="12"/>
      <c r="AE8" s="17"/>
      <c r="AF8" s="17"/>
    </row>
    <row r="9" spans="1:32" ht="21.75" customHeight="1" thickBot="1" x14ac:dyDescent="0.3">
      <c r="A9" s="52" t="s">
        <v>18</v>
      </c>
      <c r="B9" s="75">
        <v>1103</v>
      </c>
      <c r="C9" s="74">
        <f>B9-'2017'!B9</f>
        <v>-12</v>
      </c>
      <c r="D9" s="75">
        <v>1103</v>
      </c>
      <c r="E9" s="75">
        <f>D9-'2017'!C9</f>
        <v>-12</v>
      </c>
      <c r="F9" s="75">
        <v>33</v>
      </c>
      <c r="G9" s="75">
        <f>F9-'2017'!D9</f>
        <v>0</v>
      </c>
      <c r="H9" s="75">
        <v>0</v>
      </c>
      <c r="I9" s="75">
        <v>0</v>
      </c>
      <c r="J9" s="75">
        <v>0</v>
      </c>
      <c r="K9" s="75">
        <v>9</v>
      </c>
      <c r="L9" s="82">
        <v>1094</v>
      </c>
      <c r="M9" s="18"/>
      <c r="N9" s="19"/>
      <c r="O9" s="19"/>
      <c r="P9" s="19"/>
      <c r="Q9" s="20"/>
      <c r="R9" s="21"/>
      <c r="S9" s="19"/>
      <c r="T9" s="19"/>
      <c r="U9" s="19"/>
      <c r="V9" s="22"/>
      <c r="W9" s="18"/>
      <c r="X9" s="19"/>
      <c r="Y9" s="19"/>
      <c r="Z9" s="19"/>
      <c r="AA9" s="19"/>
      <c r="AB9" s="21"/>
      <c r="AC9" s="19"/>
      <c r="AD9" s="19"/>
      <c r="AE9" s="19"/>
      <c r="AF9" s="19"/>
    </row>
    <row r="10" spans="1:32" ht="15.75" thickBot="1" x14ac:dyDescent="0.3">
      <c r="A10" s="91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1"/>
      <c r="M10" s="18"/>
      <c r="N10" s="19"/>
      <c r="O10" s="19"/>
      <c r="P10" s="19"/>
      <c r="Q10" s="20"/>
      <c r="R10" s="21"/>
      <c r="S10" s="19"/>
      <c r="T10" s="19"/>
      <c r="U10" s="19"/>
      <c r="V10" s="22"/>
      <c r="W10" s="18"/>
      <c r="X10" s="19"/>
      <c r="Y10" s="19"/>
      <c r="Z10" s="19"/>
      <c r="AA10" s="19"/>
      <c r="AB10" s="21"/>
      <c r="AC10" s="19"/>
      <c r="AD10" s="19"/>
      <c r="AE10" s="19"/>
      <c r="AF10" s="19"/>
    </row>
    <row r="11" spans="1:32" ht="24.75" customHeight="1" x14ac:dyDescent="0.25">
      <c r="A11" s="94" t="s">
        <v>20</v>
      </c>
      <c r="B11" s="96">
        <v>12498</v>
      </c>
      <c r="C11" s="96">
        <f>B11-'2017'!B11</f>
        <v>-58</v>
      </c>
      <c r="D11" s="90">
        <v>12498</v>
      </c>
      <c r="E11" s="64">
        <f>D11-'2017'!C11</f>
        <v>-58</v>
      </c>
      <c r="F11" s="64">
        <v>0</v>
      </c>
      <c r="G11" s="64">
        <f>F11-'2017'!D11</f>
        <v>0</v>
      </c>
      <c r="H11" s="64">
        <v>167</v>
      </c>
      <c r="I11" s="64">
        <f>H11-'2017'!E11</f>
        <v>0</v>
      </c>
      <c r="J11" s="64">
        <v>0</v>
      </c>
      <c r="K11" s="64">
        <v>0</v>
      </c>
      <c r="L11" s="66">
        <v>12498</v>
      </c>
      <c r="M11" s="23"/>
      <c r="N11" s="24"/>
      <c r="O11" s="24"/>
      <c r="P11" s="24"/>
      <c r="Q11" s="20"/>
      <c r="R11" s="25"/>
      <c r="S11" s="24"/>
      <c r="T11" s="24"/>
      <c r="U11" s="24"/>
      <c r="V11" s="26"/>
      <c r="W11" s="27"/>
      <c r="X11" s="28"/>
      <c r="Y11" s="24"/>
      <c r="Z11" s="24"/>
      <c r="AA11" s="24"/>
      <c r="AB11" s="21"/>
      <c r="AC11" s="19"/>
      <c r="AD11" s="19"/>
      <c r="AE11" s="19"/>
      <c r="AF11" s="19"/>
    </row>
    <row r="12" spans="1:32" ht="24.75" customHeight="1" x14ac:dyDescent="0.25">
      <c r="A12" s="80" t="s">
        <v>17</v>
      </c>
      <c r="B12" s="63">
        <v>0</v>
      </c>
      <c r="C12" s="63">
        <v>0</v>
      </c>
      <c r="D12" s="63">
        <v>0</v>
      </c>
      <c r="E12" s="88">
        <f>D12-'2017'!C12</f>
        <v>0</v>
      </c>
      <c r="F12" s="72">
        <v>0</v>
      </c>
      <c r="G12" s="72">
        <f>F12-'2017'!D12</f>
        <v>0</v>
      </c>
      <c r="H12" s="72">
        <v>0</v>
      </c>
      <c r="I12" s="72">
        <f>H12-'2017'!E12</f>
        <v>0</v>
      </c>
      <c r="J12" s="72">
        <v>0</v>
      </c>
      <c r="K12" s="72">
        <f>J12-'2017'!H12</f>
        <v>0</v>
      </c>
      <c r="L12" s="81">
        <f>K12-'2017'!I12</f>
        <v>0</v>
      </c>
      <c r="M12" s="23"/>
      <c r="N12" s="24"/>
      <c r="O12" s="24"/>
      <c r="P12" s="24"/>
      <c r="Q12" s="20"/>
      <c r="R12" s="25"/>
      <c r="S12" s="24"/>
      <c r="T12" s="24"/>
      <c r="U12" s="24"/>
      <c r="V12" s="26"/>
      <c r="W12" s="27"/>
      <c r="X12" s="28"/>
      <c r="Y12" s="24"/>
      <c r="Z12" s="24"/>
      <c r="AA12" s="24"/>
      <c r="AB12" s="21"/>
      <c r="AC12" s="19"/>
      <c r="AD12" s="19"/>
      <c r="AE12" s="19"/>
      <c r="AF12" s="19"/>
    </row>
    <row r="13" spans="1:32" ht="24.75" customHeight="1" x14ac:dyDescent="0.25">
      <c r="A13" s="80" t="s">
        <v>22</v>
      </c>
      <c r="B13" s="63">
        <v>0</v>
      </c>
      <c r="C13" s="63">
        <v>0</v>
      </c>
      <c r="D13" s="63">
        <v>0</v>
      </c>
      <c r="E13" s="88">
        <f>D13-'2017'!C13</f>
        <v>0</v>
      </c>
      <c r="F13" s="72">
        <v>0</v>
      </c>
      <c r="G13" s="89">
        <f>F13-'2017'!D13</f>
        <v>0</v>
      </c>
      <c r="H13" s="72">
        <v>0</v>
      </c>
      <c r="I13" s="72">
        <f>H13-'2017'!E13</f>
        <v>0</v>
      </c>
      <c r="J13" s="72">
        <v>0</v>
      </c>
      <c r="K13" s="72">
        <f>J13-'2017'!H13</f>
        <v>0</v>
      </c>
      <c r="L13" s="81">
        <f>K13-'2017'!I13</f>
        <v>0</v>
      </c>
      <c r="M13" s="23"/>
      <c r="N13" s="24"/>
      <c r="O13" s="24"/>
      <c r="P13" s="24"/>
      <c r="Q13" s="20"/>
      <c r="R13" s="29"/>
      <c r="S13" s="30"/>
      <c r="T13" s="24"/>
      <c r="U13" s="24"/>
      <c r="V13" s="26"/>
      <c r="W13" s="31"/>
      <c r="X13" s="32"/>
      <c r="Y13" s="32"/>
      <c r="Z13" s="32"/>
      <c r="AA13" s="32"/>
      <c r="AB13" s="33"/>
      <c r="AC13" s="34"/>
      <c r="AD13" s="34"/>
      <c r="AE13" s="34"/>
      <c r="AF13" s="34"/>
    </row>
    <row r="14" spans="1:32" ht="24.75" customHeight="1" x14ac:dyDescent="0.25">
      <c r="A14" s="80" t="s">
        <v>23</v>
      </c>
      <c r="B14" s="63">
        <v>0</v>
      </c>
      <c r="C14" s="63">
        <v>0</v>
      </c>
      <c r="D14" s="63">
        <v>0</v>
      </c>
      <c r="E14" s="88">
        <f>D14-'2017'!C14</f>
        <v>0</v>
      </c>
      <c r="F14" s="87">
        <v>0</v>
      </c>
      <c r="G14" s="72">
        <f>F14-'2017'!D14</f>
        <v>0</v>
      </c>
      <c r="H14" s="88">
        <v>0</v>
      </c>
      <c r="I14" s="72">
        <f>H14-'2017'!E14</f>
        <v>0</v>
      </c>
      <c r="J14" s="72">
        <v>0</v>
      </c>
      <c r="K14" s="72">
        <f>J14-'2017'!H14</f>
        <v>0</v>
      </c>
      <c r="L14" s="81">
        <f>K14-'2017'!I14</f>
        <v>0</v>
      </c>
      <c r="M14" s="35"/>
      <c r="N14" s="36"/>
      <c r="O14" s="36"/>
      <c r="P14" s="36"/>
      <c r="Q14" s="37"/>
      <c r="R14" s="38"/>
      <c r="S14" s="39"/>
      <c r="T14" s="36"/>
      <c r="U14" s="36"/>
      <c r="V14" s="40"/>
      <c r="W14" s="41"/>
      <c r="X14" s="42"/>
      <c r="Y14" s="42"/>
      <c r="Z14" s="42"/>
      <c r="AA14" s="42"/>
      <c r="AB14" s="43"/>
      <c r="AC14" s="44"/>
      <c r="AD14" s="44"/>
      <c r="AE14" s="44"/>
      <c r="AF14" s="44"/>
    </row>
    <row r="15" spans="1:32" ht="24.75" customHeight="1" thickBot="1" x14ac:dyDescent="0.3">
      <c r="A15" s="98" t="s">
        <v>18</v>
      </c>
      <c r="B15" s="97">
        <v>12498</v>
      </c>
      <c r="C15" s="97">
        <f>B15-'2017'!B15</f>
        <v>-58</v>
      </c>
      <c r="D15" s="65">
        <v>12498</v>
      </c>
      <c r="E15" s="75">
        <f>D15-'2017'!C15</f>
        <v>-58</v>
      </c>
      <c r="F15" s="75">
        <v>0</v>
      </c>
      <c r="G15" s="65">
        <f>F15-'2017'!D15</f>
        <v>0</v>
      </c>
      <c r="H15" s="75">
        <v>167</v>
      </c>
      <c r="I15" s="75">
        <f>H15-'2017'!E15</f>
        <v>0</v>
      </c>
      <c r="J15" s="75">
        <v>0</v>
      </c>
      <c r="K15" s="75">
        <v>0</v>
      </c>
      <c r="L15" s="82">
        <v>12498</v>
      </c>
      <c r="M15" s="45"/>
      <c r="N15" s="46"/>
      <c r="O15" s="46"/>
      <c r="P15" s="46"/>
      <c r="Q15" s="47"/>
      <c r="R15" s="48"/>
      <c r="S15" s="46"/>
      <c r="T15" s="46"/>
      <c r="U15" s="46"/>
      <c r="V15" s="49"/>
      <c r="W15" s="50"/>
      <c r="X15" s="51"/>
      <c r="Y15" s="51"/>
      <c r="Z15" s="51"/>
      <c r="AA15" s="51"/>
      <c r="AB15" s="52"/>
      <c r="AC15" s="53"/>
      <c r="AD15" s="53"/>
      <c r="AE15" s="53"/>
      <c r="AF15" s="53"/>
    </row>
    <row r="16" spans="1:32" ht="15.75" thickBot="1" x14ac:dyDescent="0.3">
      <c r="A16" s="91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18"/>
      <c r="N16" s="19"/>
      <c r="O16" s="19"/>
      <c r="P16" s="19"/>
      <c r="Q16" s="20"/>
      <c r="R16" s="21"/>
      <c r="S16" s="19"/>
      <c r="T16" s="19"/>
      <c r="U16" s="19"/>
      <c r="V16" s="22"/>
      <c r="W16" s="18"/>
      <c r="X16" s="19"/>
      <c r="Y16" s="19"/>
      <c r="Z16" s="19"/>
      <c r="AA16" s="19"/>
      <c r="AB16" s="21"/>
      <c r="AC16" s="19"/>
      <c r="AD16" s="19"/>
      <c r="AE16" s="19"/>
      <c r="AF16" s="19"/>
    </row>
    <row r="17" spans="1:28" ht="44.25" customHeight="1" x14ac:dyDescent="0.25">
      <c r="A17" s="85" t="s">
        <v>24</v>
      </c>
      <c r="B17" s="96">
        <v>358</v>
      </c>
      <c r="C17" s="96">
        <f>B17-'2017'!B17</f>
        <v>4</v>
      </c>
      <c r="D17" s="96">
        <v>358</v>
      </c>
      <c r="E17" s="64">
        <f>D17-'2017'!C17</f>
        <v>4</v>
      </c>
      <c r="F17" s="76">
        <v>168</v>
      </c>
      <c r="G17" s="64">
        <f>F17-'2017'!D17</f>
        <v>0</v>
      </c>
      <c r="H17" s="76">
        <v>0</v>
      </c>
      <c r="I17" s="64">
        <v>0</v>
      </c>
      <c r="J17" s="64">
        <v>0</v>
      </c>
      <c r="K17" s="76">
        <v>13</v>
      </c>
      <c r="L17" s="77">
        <v>345</v>
      </c>
      <c r="M17" s="56"/>
      <c r="N17" s="56"/>
      <c r="O17" s="56"/>
      <c r="P17" s="54"/>
      <c r="Q17" s="56"/>
      <c r="R17" s="56"/>
      <c r="S17" s="56"/>
      <c r="T17" s="56"/>
    </row>
    <row r="18" spans="1:28" ht="24.75" customHeight="1" x14ac:dyDescent="0.25">
      <c r="A18" s="95" t="s">
        <v>17</v>
      </c>
      <c r="B18" s="63">
        <v>0</v>
      </c>
      <c r="C18" s="63">
        <f>B18-'2017'!B18</f>
        <v>0</v>
      </c>
      <c r="D18" s="63">
        <v>0</v>
      </c>
      <c r="E18" s="88">
        <f>D18-'2017'!C18</f>
        <v>0</v>
      </c>
      <c r="F18" s="63">
        <v>0</v>
      </c>
      <c r="G18" s="72">
        <f>F18-'2017'!D18</f>
        <v>0</v>
      </c>
      <c r="H18" s="63">
        <v>0</v>
      </c>
      <c r="I18" s="72">
        <v>0</v>
      </c>
      <c r="J18" s="72">
        <v>0</v>
      </c>
      <c r="K18" s="63">
        <v>0</v>
      </c>
      <c r="L18" s="78">
        <v>0</v>
      </c>
      <c r="M18" s="56"/>
      <c r="N18" s="56"/>
      <c r="O18" s="56"/>
      <c r="P18" s="54"/>
      <c r="Q18" s="56"/>
      <c r="R18" s="56"/>
      <c r="S18" s="56"/>
      <c r="T18" s="56"/>
    </row>
    <row r="19" spans="1:28" ht="24.75" customHeight="1" x14ac:dyDescent="0.25">
      <c r="A19" s="95" t="s">
        <v>22</v>
      </c>
      <c r="B19" s="63">
        <v>0</v>
      </c>
      <c r="C19" s="63">
        <f>B19-'2017'!B19</f>
        <v>0</v>
      </c>
      <c r="D19" s="63">
        <v>0</v>
      </c>
      <c r="E19" s="88">
        <f>D19-'2017'!C19</f>
        <v>0</v>
      </c>
      <c r="F19" s="63">
        <v>0</v>
      </c>
      <c r="G19" s="72">
        <f>F19-'2017'!D19</f>
        <v>0</v>
      </c>
      <c r="H19" s="63">
        <v>0</v>
      </c>
      <c r="I19" s="72">
        <v>0</v>
      </c>
      <c r="J19" s="72">
        <v>0</v>
      </c>
      <c r="K19" s="63">
        <v>0</v>
      </c>
      <c r="L19" s="78">
        <v>0</v>
      </c>
      <c r="M19" s="56"/>
      <c r="N19" s="56"/>
      <c r="O19" s="56"/>
      <c r="P19" s="54"/>
      <c r="Q19" s="56"/>
      <c r="R19" s="56"/>
      <c r="S19" s="56"/>
      <c r="T19" s="56"/>
    </row>
    <row r="20" spans="1:28" ht="24.75" customHeight="1" x14ac:dyDescent="0.25">
      <c r="A20" s="95" t="s">
        <v>23</v>
      </c>
      <c r="B20" s="63">
        <v>10</v>
      </c>
      <c r="C20" s="63">
        <f>B20-'2017'!B20</f>
        <v>-1</v>
      </c>
      <c r="D20" s="63">
        <v>10</v>
      </c>
      <c r="E20" s="88">
        <f>D20-'2017'!C20</f>
        <v>-1</v>
      </c>
      <c r="F20" s="63">
        <v>2</v>
      </c>
      <c r="G20" s="72">
        <f>F20-'2017'!D20</f>
        <v>0</v>
      </c>
      <c r="H20" s="63">
        <v>0</v>
      </c>
      <c r="I20" s="72">
        <v>0</v>
      </c>
      <c r="J20" s="72">
        <v>0</v>
      </c>
      <c r="K20" s="63">
        <v>0</v>
      </c>
      <c r="L20" s="78">
        <v>10</v>
      </c>
      <c r="M20" s="56"/>
      <c r="N20" s="56"/>
      <c r="O20" s="56"/>
      <c r="P20" s="54"/>
      <c r="Q20" s="56"/>
      <c r="R20" s="56"/>
      <c r="S20" s="56"/>
      <c r="T20" s="56"/>
    </row>
    <row r="21" spans="1:28" ht="24.75" customHeight="1" thickBot="1" x14ac:dyDescent="0.3">
      <c r="A21" s="52" t="s">
        <v>18</v>
      </c>
      <c r="B21" s="97">
        <v>348</v>
      </c>
      <c r="C21" s="97">
        <f>B21-'2017'!B21</f>
        <v>5</v>
      </c>
      <c r="D21" s="97">
        <v>348</v>
      </c>
      <c r="E21" s="75">
        <f>D21-'2017'!C21</f>
        <v>5</v>
      </c>
      <c r="F21" s="74">
        <v>166</v>
      </c>
      <c r="G21" s="75">
        <f>F21-'2017'!D21</f>
        <v>0</v>
      </c>
      <c r="H21" s="74">
        <v>0</v>
      </c>
      <c r="I21" s="75">
        <v>0</v>
      </c>
      <c r="J21" s="75">
        <v>0</v>
      </c>
      <c r="K21" s="74">
        <v>13</v>
      </c>
      <c r="L21" s="79">
        <v>335</v>
      </c>
      <c r="M21" s="56"/>
      <c r="N21" s="56"/>
      <c r="O21" s="56"/>
      <c r="P21" s="54"/>
      <c r="Q21" s="56"/>
      <c r="R21" s="56"/>
      <c r="S21" s="56"/>
      <c r="T21" s="56"/>
    </row>
    <row r="22" spans="1:28" hidden="1" x14ac:dyDescent="0.25">
      <c r="A22" s="67"/>
      <c r="B22" s="68"/>
      <c r="C22" s="68"/>
      <c r="D22" s="68"/>
      <c r="E22" s="68"/>
      <c r="F22" s="69"/>
      <c r="G22" s="69"/>
      <c r="H22" s="69"/>
      <c r="I22" s="69"/>
      <c r="J22" s="69"/>
      <c r="K22" s="68"/>
      <c r="L22" s="69"/>
      <c r="M22" s="56"/>
      <c r="N22" s="56"/>
      <c r="O22" s="56"/>
      <c r="P22" s="54"/>
      <c r="Q22" s="56"/>
      <c r="R22" s="56"/>
      <c r="S22" s="56"/>
      <c r="T22" s="56"/>
    </row>
    <row r="23" spans="1:28" ht="29.25" hidden="1" thickBot="1" x14ac:dyDescent="0.3">
      <c r="A23" s="57" t="s">
        <v>19</v>
      </c>
      <c r="B23" s="62"/>
      <c r="C23" s="62"/>
      <c r="D23" s="59" t="e">
        <f>#REF!-D22</f>
        <v>#REF!</v>
      </c>
      <c r="E23" s="59" t="e">
        <f>#REF!-E22</f>
        <v>#REF!</v>
      </c>
      <c r="F23" s="60" t="e">
        <f>#REF!-F22</f>
        <v>#REF!</v>
      </c>
      <c r="G23" s="60" t="e">
        <f>#REF!-G22</f>
        <v>#REF!</v>
      </c>
      <c r="H23" s="60"/>
      <c r="I23" s="60"/>
      <c r="J23" s="60"/>
      <c r="K23" s="59" t="e">
        <f>#REF!-K22</f>
        <v>#REF!</v>
      </c>
      <c r="L23" s="61" t="e">
        <f>#REF!-L22</f>
        <v>#REF!</v>
      </c>
      <c r="M23" s="55"/>
      <c r="N23" s="55"/>
      <c r="O23" s="55"/>
      <c r="P23" s="55"/>
      <c r="Q23" s="55"/>
      <c r="R23" s="55"/>
      <c r="S23" s="55"/>
      <c r="T23" s="55"/>
      <c r="U23" s="58"/>
      <c r="V23" s="58"/>
      <c r="W23" s="58"/>
      <c r="X23" s="58"/>
      <c r="Y23" s="58"/>
      <c r="Z23" s="58"/>
      <c r="AA23" s="58"/>
      <c r="AB23" s="58"/>
    </row>
    <row r="27" spans="1:28" x14ac:dyDescent="0.25">
      <c r="B27" s="99"/>
    </row>
  </sheetData>
  <mergeCells count="6">
    <mergeCell ref="AB4:AF4"/>
    <mergeCell ref="A1:L1"/>
    <mergeCell ref="A4:L4"/>
    <mergeCell ref="M4:Q4"/>
    <mergeCell ref="R4:V4"/>
    <mergeCell ref="W4:AA4"/>
  </mergeCells>
  <pageMargins left="0.31496062992125984" right="0.31496062992125984" top="0.35433070866141736" bottom="0.35433070866141736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0EA4C-E16D-4785-BEF4-CFFB73B7D060}">
  <sheetPr>
    <pageSetUpPr fitToPage="1"/>
  </sheetPr>
  <dimension ref="A1:AF26"/>
  <sheetViews>
    <sheetView workbookViewId="0">
      <selection activeCell="F11" sqref="F11"/>
    </sheetView>
  </sheetViews>
  <sheetFormatPr defaultColWidth="8.85546875" defaultRowHeight="15" x14ac:dyDescent="0.25"/>
  <cols>
    <col min="1" max="1" width="23.5703125" style="2" customWidth="1"/>
    <col min="2" max="2" width="16.42578125" style="5" customWidth="1"/>
    <col min="3" max="3" width="11" style="5" customWidth="1"/>
    <col min="4" max="4" width="22.85546875" style="2" customWidth="1"/>
    <col min="5" max="5" width="11.28515625" style="5" customWidth="1"/>
    <col min="6" max="6" width="30.42578125" style="2" customWidth="1"/>
    <col min="7" max="7" width="11.5703125" style="5" customWidth="1"/>
    <col min="8" max="8" width="23" style="2" customWidth="1"/>
    <col min="9" max="9" width="11.28515625" style="2" customWidth="1"/>
    <col min="10" max="12" width="14.7109375" style="2" customWidth="1"/>
    <col min="13" max="15" width="8.140625" style="2" hidden="1" customWidth="1"/>
    <col min="16" max="16" width="9.7109375" style="2" hidden="1" customWidth="1"/>
    <col min="17" max="17" width="13.7109375" style="2" hidden="1" customWidth="1"/>
    <col min="18" max="20" width="8.140625" style="2" hidden="1" customWidth="1"/>
    <col min="21" max="28" width="8.85546875" style="2" hidden="1" customWidth="1"/>
    <col min="29" max="32" width="0" style="2" hidden="1" customWidth="1"/>
    <col min="33" max="16384" width="8.85546875" style="2"/>
  </cols>
  <sheetData>
    <row r="1" spans="1:32" ht="62.25" customHeight="1" thickBot="1" x14ac:dyDescent="0.3">
      <c r="A1" s="107" t="s">
        <v>37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"/>
      <c r="N1" s="1"/>
      <c r="O1" s="1"/>
      <c r="P1" s="1"/>
      <c r="Q1" s="1"/>
      <c r="R1" s="1"/>
      <c r="S1" s="1"/>
      <c r="T1" s="1"/>
    </row>
    <row r="2" spans="1:32" ht="105.75" thickBot="1" x14ac:dyDescent="0.3">
      <c r="A2" s="34" t="s">
        <v>0</v>
      </c>
      <c r="B2" s="34" t="s">
        <v>44</v>
      </c>
      <c r="C2" s="34" t="s">
        <v>42</v>
      </c>
      <c r="D2" s="34" t="s">
        <v>46</v>
      </c>
      <c r="E2" s="34" t="s">
        <v>42</v>
      </c>
      <c r="F2" s="34" t="s">
        <v>45</v>
      </c>
      <c r="G2" s="34" t="s">
        <v>42</v>
      </c>
      <c r="H2" s="34" t="s">
        <v>43</v>
      </c>
      <c r="I2" s="34" t="s">
        <v>42</v>
      </c>
      <c r="J2" s="34" t="s">
        <v>33</v>
      </c>
      <c r="K2" s="34" t="s">
        <v>34</v>
      </c>
      <c r="L2" s="34" t="s">
        <v>35</v>
      </c>
      <c r="M2" s="86"/>
      <c r="N2" s="4"/>
      <c r="O2" s="5"/>
      <c r="P2" s="5"/>
      <c r="Q2" s="5"/>
      <c r="R2" s="5"/>
      <c r="S2" s="5"/>
      <c r="T2" s="5"/>
      <c r="U2" s="5"/>
      <c r="V2" s="5"/>
    </row>
    <row r="3" spans="1:32" ht="15.75" thickBot="1" x14ac:dyDescent="0.3">
      <c r="A3" s="34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38</v>
      </c>
      <c r="J3" s="34" t="s">
        <v>9</v>
      </c>
      <c r="K3" s="34" t="s">
        <v>10</v>
      </c>
      <c r="L3" s="34" t="s">
        <v>11</v>
      </c>
      <c r="M3" s="5"/>
      <c r="N3" s="5"/>
      <c r="O3" s="5"/>
      <c r="P3" s="5"/>
      <c r="Q3" s="5"/>
      <c r="R3" s="5"/>
      <c r="S3" s="5"/>
      <c r="T3" s="5"/>
    </row>
    <row r="4" spans="1:32" ht="15.75" thickBot="1" x14ac:dyDescent="0.3">
      <c r="A4" s="111" t="s">
        <v>41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104" t="s">
        <v>13</v>
      </c>
      <c r="N4" s="105"/>
      <c r="O4" s="105"/>
      <c r="P4" s="105"/>
      <c r="Q4" s="106"/>
      <c r="R4" s="104" t="s">
        <v>14</v>
      </c>
      <c r="S4" s="105"/>
      <c r="T4" s="105"/>
      <c r="U4" s="105"/>
      <c r="V4" s="106"/>
      <c r="W4" s="104" t="s">
        <v>15</v>
      </c>
      <c r="X4" s="105"/>
      <c r="Y4" s="105"/>
      <c r="Z4" s="105"/>
      <c r="AA4" s="106"/>
      <c r="AB4" s="104" t="s">
        <v>16</v>
      </c>
      <c r="AC4" s="105"/>
      <c r="AD4" s="105"/>
      <c r="AE4" s="105"/>
      <c r="AF4" s="106"/>
    </row>
    <row r="5" spans="1:32" ht="21.75" customHeight="1" x14ac:dyDescent="0.25">
      <c r="A5" s="85" t="s">
        <v>21</v>
      </c>
      <c r="B5" s="64">
        <f>SUM(B6:B9)</f>
        <v>1611</v>
      </c>
      <c r="C5" s="76">
        <f>B5-'2018'!B5</f>
        <v>27</v>
      </c>
      <c r="D5" s="64">
        <f>SUM(D6:D9)</f>
        <v>1611</v>
      </c>
      <c r="E5" s="64">
        <f>D5-'2018'!D5</f>
        <v>27</v>
      </c>
      <c r="F5" s="64">
        <v>197</v>
      </c>
      <c r="G5" s="64">
        <f>F5-'2018'!F5</f>
        <v>55</v>
      </c>
      <c r="H5" s="64">
        <v>0</v>
      </c>
      <c r="I5" s="64">
        <f>H5-'2018'!H5</f>
        <v>0</v>
      </c>
      <c r="J5" s="64">
        <f t="shared" ref="J5:L5" si="0">SUM(J6:J9)</f>
        <v>1</v>
      </c>
      <c r="K5" s="64">
        <f t="shared" si="0"/>
        <v>33</v>
      </c>
      <c r="L5" s="64">
        <f t="shared" si="0"/>
        <v>1577</v>
      </c>
      <c r="M5" s="13"/>
      <c r="N5" s="6"/>
      <c r="O5" s="6"/>
      <c r="P5" s="6"/>
      <c r="Q5" s="14"/>
      <c r="R5" s="7"/>
      <c r="S5" s="8"/>
      <c r="T5" s="8"/>
      <c r="U5" s="8"/>
      <c r="V5" s="15"/>
      <c r="W5" s="9"/>
      <c r="X5" s="10"/>
      <c r="Y5" s="10"/>
      <c r="Z5" s="16"/>
      <c r="AA5" s="16"/>
      <c r="AB5" s="11"/>
      <c r="AC5" s="12"/>
      <c r="AD5" s="12"/>
      <c r="AE5" s="17"/>
      <c r="AF5" s="17"/>
    </row>
    <row r="6" spans="1:32" ht="21.75" customHeight="1" x14ac:dyDescent="0.25">
      <c r="A6" s="80" t="s">
        <v>17</v>
      </c>
      <c r="B6" s="72">
        <v>0</v>
      </c>
      <c r="C6" s="63">
        <f>B6-'2018'!B6</f>
        <v>0</v>
      </c>
      <c r="D6" s="72">
        <v>0</v>
      </c>
      <c r="E6" s="72">
        <f>D6-'2018'!D6</f>
        <v>0</v>
      </c>
      <c r="F6" s="73">
        <v>0</v>
      </c>
      <c r="G6" s="72">
        <f>F6-'2018'!F6</f>
        <v>0</v>
      </c>
      <c r="H6" s="72">
        <v>0</v>
      </c>
      <c r="I6" s="72">
        <v>0</v>
      </c>
      <c r="J6" s="72">
        <v>0</v>
      </c>
      <c r="K6" s="72">
        <v>0</v>
      </c>
      <c r="L6" s="81">
        <v>0</v>
      </c>
      <c r="M6" s="13"/>
      <c r="N6" s="6"/>
      <c r="O6" s="6"/>
      <c r="P6" s="6"/>
      <c r="Q6" s="14"/>
      <c r="R6" s="7"/>
      <c r="S6" s="8"/>
      <c r="T6" s="8"/>
      <c r="U6" s="8"/>
      <c r="V6" s="15"/>
      <c r="W6" s="9"/>
      <c r="X6" s="10"/>
      <c r="Y6" s="10"/>
      <c r="Z6" s="16"/>
      <c r="AA6" s="16"/>
      <c r="AB6" s="11"/>
      <c r="AC6" s="12"/>
      <c r="AD6" s="12"/>
      <c r="AE6" s="17"/>
      <c r="AF6" s="17"/>
    </row>
    <row r="7" spans="1:32" ht="21.75" customHeight="1" x14ac:dyDescent="0.25">
      <c r="A7" s="80" t="s">
        <v>22</v>
      </c>
      <c r="B7" s="72">
        <v>0</v>
      </c>
      <c r="C7" s="63">
        <f>B7-'2018'!B7</f>
        <v>0</v>
      </c>
      <c r="D7" s="72">
        <v>0</v>
      </c>
      <c r="E7" s="72">
        <f>D7-'2018'!D7</f>
        <v>0</v>
      </c>
      <c r="F7" s="73">
        <v>0</v>
      </c>
      <c r="G7" s="72">
        <f>F7-'2018'!F7</f>
        <v>0</v>
      </c>
      <c r="H7" s="72">
        <v>0</v>
      </c>
      <c r="I7" s="72">
        <v>0</v>
      </c>
      <c r="J7" s="72">
        <v>0</v>
      </c>
      <c r="K7" s="72">
        <v>0</v>
      </c>
      <c r="L7" s="81">
        <v>0</v>
      </c>
      <c r="M7" s="13"/>
      <c r="N7" s="6"/>
      <c r="O7" s="6"/>
      <c r="P7" s="6"/>
      <c r="Q7" s="14"/>
      <c r="R7" s="7"/>
      <c r="S7" s="8"/>
      <c r="T7" s="8"/>
      <c r="U7" s="8"/>
      <c r="V7" s="15"/>
      <c r="W7" s="9"/>
      <c r="X7" s="10"/>
      <c r="Y7" s="10"/>
      <c r="Z7" s="16"/>
      <c r="AA7" s="16"/>
      <c r="AB7" s="11"/>
      <c r="AC7" s="12"/>
      <c r="AD7" s="12"/>
      <c r="AE7" s="17"/>
      <c r="AF7" s="17"/>
    </row>
    <row r="8" spans="1:32" ht="21.75" customHeight="1" x14ac:dyDescent="0.25">
      <c r="A8" s="80" t="s">
        <v>23</v>
      </c>
      <c r="B8" s="72">
        <f>490-B20</f>
        <v>481</v>
      </c>
      <c r="C8" s="63">
        <f>B8-'2018'!B8</f>
        <v>0</v>
      </c>
      <c r="D8" s="72">
        <v>481</v>
      </c>
      <c r="E8" s="72">
        <f>D8-'2018'!D8</f>
        <v>0</v>
      </c>
      <c r="F8" s="73">
        <v>129</v>
      </c>
      <c r="G8" s="72">
        <f>F8-'2018'!F8</f>
        <v>20</v>
      </c>
      <c r="H8" s="72">
        <v>0</v>
      </c>
      <c r="I8" s="72">
        <v>0</v>
      </c>
      <c r="J8" s="72">
        <v>1</v>
      </c>
      <c r="K8" s="72">
        <v>9</v>
      </c>
      <c r="L8" s="81">
        <v>471</v>
      </c>
      <c r="M8" s="13"/>
      <c r="N8" s="6"/>
      <c r="O8" s="6"/>
      <c r="P8" s="6"/>
      <c r="Q8" s="14"/>
      <c r="R8" s="7"/>
      <c r="S8" s="8"/>
      <c r="T8" s="8"/>
      <c r="U8" s="8"/>
      <c r="V8" s="15"/>
      <c r="W8" s="9"/>
      <c r="X8" s="10"/>
      <c r="Y8" s="10"/>
      <c r="Z8" s="16"/>
      <c r="AA8" s="16"/>
      <c r="AB8" s="11"/>
      <c r="AC8" s="12"/>
      <c r="AD8" s="12"/>
      <c r="AE8" s="17"/>
      <c r="AF8" s="17"/>
    </row>
    <row r="9" spans="1:32" ht="21.75" customHeight="1" thickBot="1" x14ac:dyDescent="0.3">
      <c r="A9" s="52" t="s">
        <v>18</v>
      </c>
      <c r="B9" s="75">
        <f>1361-231</f>
        <v>1130</v>
      </c>
      <c r="C9" s="74">
        <f>B9-'2018'!B9</f>
        <v>27</v>
      </c>
      <c r="D9" s="75">
        <v>1130</v>
      </c>
      <c r="E9" s="75">
        <f>D9-'2018'!D9</f>
        <v>27</v>
      </c>
      <c r="F9" s="75">
        <v>68</v>
      </c>
      <c r="G9" s="75">
        <f>F9-'2018'!F9</f>
        <v>35</v>
      </c>
      <c r="H9" s="75">
        <v>0</v>
      </c>
      <c r="I9" s="75">
        <v>0</v>
      </c>
      <c r="J9" s="75">
        <v>0</v>
      </c>
      <c r="K9" s="75">
        <v>24</v>
      </c>
      <c r="L9" s="82">
        <v>1106</v>
      </c>
      <c r="M9" s="18"/>
      <c r="N9" s="19"/>
      <c r="O9" s="19"/>
      <c r="P9" s="19"/>
      <c r="Q9" s="20"/>
      <c r="R9" s="21"/>
      <c r="S9" s="19"/>
      <c r="T9" s="19"/>
      <c r="U9" s="19"/>
      <c r="V9" s="22"/>
      <c r="W9" s="18"/>
      <c r="X9" s="19"/>
      <c r="Y9" s="19"/>
      <c r="Z9" s="19"/>
      <c r="AA9" s="19"/>
      <c r="AB9" s="21"/>
      <c r="AC9" s="19"/>
      <c r="AD9" s="19"/>
      <c r="AE9" s="19"/>
      <c r="AF9" s="19"/>
    </row>
    <row r="10" spans="1:32" ht="15.75" thickBot="1" x14ac:dyDescent="0.3">
      <c r="A10" s="91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1"/>
      <c r="M10" s="18"/>
      <c r="N10" s="19"/>
      <c r="O10" s="19"/>
      <c r="P10" s="19"/>
      <c r="Q10" s="20"/>
      <c r="R10" s="21"/>
      <c r="S10" s="19"/>
      <c r="T10" s="19"/>
      <c r="U10" s="19"/>
      <c r="V10" s="22"/>
      <c r="W10" s="18"/>
      <c r="X10" s="19"/>
      <c r="Y10" s="19"/>
      <c r="Z10" s="19"/>
      <c r="AA10" s="19"/>
      <c r="AB10" s="21"/>
      <c r="AC10" s="19"/>
      <c r="AD10" s="19"/>
      <c r="AE10" s="19"/>
      <c r="AF10" s="19"/>
    </row>
    <row r="11" spans="1:32" ht="24.75" customHeight="1" x14ac:dyDescent="0.25">
      <c r="A11" s="85" t="s">
        <v>20</v>
      </c>
      <c r="B11" s="76">
        <v>12436</v>
      </c>
      <c r="C11" s="76">
        <f>B11-'2018'!B11</f>
        <v>-62</v>
      </c>
      <c r="D11" s="64">
        <v>12436</v>
      </c>
      <c r="E11" s="64">
        <f>D11-'2018'!D11</f>
        <v>-62</v>
      </c>
      <c r="F11" s="64">
        <v>46</v>
      </c>
      <c r="G11" s="64">
        <f>F11-'2018'!F11</f>
        <v>46</v>
      </c>
      <c r="H11" s="64">
        <v>0</v>
      </c>
      <c r="I11" s="64">
        <f>H11-'2017'!E11</f>
        <v>-167</v>
      </c>
      <c r="J11" s="64">
        <v>0</v>
      </c>
      <c r="K11" s="64">
        <v>0</v>
      </c>
      <c r="L11" s="66">
        <f>B11</f>
        <v>12436</v>
      </c>
      <c r="M11" s="23"/>
      <c r="N11" s="24"/>
      <c r="O11" s="24"/>
      <c r="P11" s="24"/>
      <c r="Q11" s="20"/>
      <c r="R11" s="25"/>
      <c r="S11" s="24"/>
      <c r="T11" s="24"/>
      <c r="U11" s="24"/>
      <c r="V11" s="26"/>
      <c r="W11" s="27"/>
      <c r="X11" s="28"/>
      <c r="Y11" s="24"/>
      <c r="Z11" s="24"/>
      <c r="AA11" s="24"/>
      <c r="AB11" s="21"/>
      <c r="AC11" s="19"/>
      <c r="AD11" s="19"/>
      <c r="AE11" s="19"/>
      <c r="AF11" s="19"/>
    </row>
    <row r="12" spans="1:32" ht="24.75" customHeight="1" x14ac:dyDescent="0.25">
      <c r="A12" s="80" t="s">
        <v>17</v>
      </c>
      <c r="B12" s="63">
        <v>0</v>
      </c>
      <c r="C12" s="63">
        <f>B12-'2018'!B12</f>
        <v>0</v>
      </c>
      <c r="D12" s="63">
        <v>0</v>
      </c>
      <c r="E12" s="72">
        <f>D12-'2018'!D12</f>
        <v>0</v>
      </c>
      <c r="F12" s="72">
        <v>0</v>
      </c>
      <c r="G12" s="72">
        <f>F12-'2018'!F12</f>
        <v>0</v>
      </c>
      <c r="H12" s="72">
        <v>0</v>
      </c>
      <c r="I12" s="72">
        <f>H12-'2017'!E12</f>
        <v>0</v>
      </c>
      <c r="J12" s="72">
        <v>0</v>
      </c>
      <c r="K12" s="72">
        <f>J12-'2017'!H12</f>
        <v>0</v>
      </c>
      <c r="L12" s="81">
        <f>K12-'2017'!I12</f>
        <v>0</v>
      </c>
      <c r="M12" s="23"/>
      <c r="N12" s="24"/>
      <c r="O12" s="24"/>
      <c r="P12" s="24"/>
      <c r="Q12" s="20"/>
      <c r="R12" s="25"/>
      <c r="S12" s="24"/>
      <c r="T12" s="24"/>
      <c r="U12" s="24"/>
      <c r="V12" s="26"/>
      <c r="W12" s="27"/>
      <c r="X12" s="28"/>
      <c r="Y12" s="24"/>
      <c r="Z12" s="24"/>
      <c r="AA12" s="24"/>
      <c r="AB12" s="21"/>
      <c r="AC12" s="19"/>
      <c r="AD12" s="19"/>
      <c r="AE12" s="19"/>
      <c r="AF12" s="19"/>
    </row>
    <row r="13" spans="1:32" ht="24.75" customHeight="1" x14ac:dyDescent="0.25">
      <c r="A13" s="80" t="s">
        <v>22</v>
      </c>
      <c r="B13" s="63">
        <v>0</v>
      </c>
      <c r="C13" s="63">
        <f>B13-'2018'!B13</f>
        <v>0</v>
      </c>
      <c r="D13" s="63">
        <v>0</v>
      </c>
      <c r="E13" s="72">
        <f>D13-'2018'!D13</f>
        <v>0</v>
      </c>
      <c r="F13" s="72">
        <v>0</v>
      </c>
      <c r="G13" s="72">
        <f>F13-'2018'!F13</f>
        <v>0</v>
      </c>
      <c r="H13" s="72">
        <v>0</v>
      </c>
      <c r="I13" s="72">
        <f>H13-'2017'!E13</f>
        <v>0</v>
      </c>
      <c r="J13" s="72">
        <v>0</v>
      </c>
      <c r="K13" s="72">
        <f>J13-'2017'!H13</f>
        <v>0</v>
      </c>
      <c r="L13" s="81">
        <f>K13-'2017'!I13</f>
        <v>0</v>
      </c>
      <c r="M13" s="23"/>
      <c r="N13" s="24"/>
      <c r="O13" s="24"/>
      <c r="P13" s="24"/>
      <c r="Q13" s="20"/>
      <c r="R13" s="29"/>
      <c r="S13" s="30"/>
      <c r="T13" s="24"/>
      <c r="U13" s="24"/>
      <c r="V13" s="26"/>
      <c r="W13" s="31"/>
      <c r="X13" s="32"/>
      <c r="Y13" s="32"/>
      <c r="Z13" s="32"/>
      <c r="AA13" s="32"/>
      <c r="AB13" s="33"/>
      <c r="AC13" s="34"/>
      <c r="AD13" s="34"/>
      <c r="AE13" s="34"/>
      <c r="AF13" s="34"/>
    </row>
    <row r="14" spans="1:32" ht="24.75" customHeight="1" x14ac:dyDescent="0.25">
      <c r="A14" s="80" t="s">
        <v>23</v>
      </c>
      <c r="B14" s="63">
        <v>0</v>
      </c>
      <c r="C14" s="63">
        <f>B14-'2018'!B14</f>
        <v>0</v>
      </c>
      <c r="D14" s="63">
        <v>0</v>
      </c>
      <c r="E14" s="72">
        <f>D14-'2018'!D14</f>
        <v>0</v>
      </c>
      <c r="F14" s="72">
        <v>0</v>
      </c>
      <c r="G14" s="72">
        <f>F14-'2018'!F14</f>
        <v>0</v>
      </c>
      <c r="H14" s="72">
        <v>0</v>
      </c>
      <c r="I14" s="72">
        <f>H14-'2017'!E14</f>
        <v>0</v>
      </c>
      <c r="J14" s="72">
        <v>0</v>
      </c>
      <c r="K14" s="72">
        <f>J14-'2017'!H14</f>
        <v>0</v>
      </c>
      <c r="L14" s="81">
        <f>K14-'2017'!I14</f>
        <v>0</v>
      </c>
      <c r="M14" s="35"/>
      <c r="N14" s="36"/>
      <c r="O14" s="36"/>
      <c r="P14" s="36"/>
      <c r="Q14" s="37"/>
      <c r="R14" s="38"/>
      <c r="S14" s="39"/>
      <c r="T14" s="36"/>
      <c r="U14" s="36"/>
      <c r="V14" s="40"/>
      <c r="W14" s="41"/>
      <c r="X14" s="42"/>
      <c r="Y14" s="42"/>
      <c r="Z14" s="42"/>
      <c r="AA14" s="42"/>
      <c r="AB14" s="43"/>
      <c r="AC14" s="44"/>
      <c r="AD14" s="44"/>
      <c r="AE14" s="44"/>
      <c r="AF14" s="44"/>
    </row>
    <row r="15" spans="1:32" ht="24.75" customHeight="1" thickBot="1" x14ac:dyDescent="0.3">
      <c r="A15" s="52" t="s">
        <v>18</v>
      </c>
      <c r="B15" s="74">
        <v>12436</v>
      </c>
      <c r="C15" s="74">
        <f>B15-'2018'!B15</f>
        <v>-62</v>
      </c>
      <c r="D15" s="75">
        <v>12436</v>
      </c>
      <c r="E15" s="75">
        <f>D15-'2018'!D15</f>
        <v>-62</v>
      </c>
      <c r="F15" s="75">
        <v>46</v>
      </c>
      <c r="G15" s="75">
        <f>F15-'2018'!F15</f>
        <v>46</v>
      </c>
      <c r="H15" s="75">
        <v>0</v>
      </c>
      <c r="I15" s="75">
        <f>H15-'2017'!E15</f>
        <v>-167</v>
      </c>
      <c r="J15" s="75">
        <v>0</v>
      </c>
      <c r="K15" s="75">
        <v>0</v>
      </c>
      <c r="L15" s="82">
        <v>12436</v>
      </c>
      <c r="M15" s="45"/>
      <c r="N15" s="46"/>
      <c r="O15" s="46"/>
      <c r="P15" s="46"/>
      <c r="Q15" s="47"/>
      <c r="R15" s="48"/>
      <c r="S15" s="46"/>
      <c r="T15" s="46"/>
      <c r="U15" s="46"/>
      <c r="V15" s="49"/>
      <c r="W15" s="50"/>
      <c r="X15" s="51"/>
      <c r="Y15" s="51"/>
      <c r="Z15" s="51"/>
      <c r="AA15" s="51"/>
      <c r="AB15" s="52"/>
      <c r="AC15" s="53"/>
      <c r="AD15" s="53"/>
      <c r="AE15" s="53"/>
      <c r="AF15" s="53"/>
    </row>
    <row r="16" spans="1:32" ht="15.75" thickBot="1" x14ac:dyDescent="0.3">
      <c r="A16" s="91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18"/>
      <c r="N16" s="19"/>
      <c r="O16" s="19"/>
      <c r="P16" s="19"/>
      <c r="Q16" s="20"/>
      <c r="R16" s="21"/>
      <c r="S16" s="19"/>
      <c r="T16" s="19"/>
      <c r="U16" s="19"/>
      <c r="V16" s="22"/>
      <c r="W16" s="18"/>
      <c r="X16" s="19"/>
      <c r="Y16" s="19"/>
      <c r="Z16" s="19"/>
      <c r="AA16" s="19"/>
      <c r="AB16" s="21"/>
      <c r="AC16" s="19"/>
      <c r="AD16" s="19"/>
      <c r="AE16" s="19"/>
      <c r="AF16" s="19"/>
    </row>
    <row r="17" spans="1:28" ht="44.25" customHeight="1" x14ac:dyDescent="0.25">
      <c r="A17" s="85" t="s">
        <v>24</v>
      </c>
      <c r="B17" s="76">
        <f>B20+B21</f>
        <v>361</v>
      </c>
      <c r="C17" s="76">
        <f>B17-'2018'!B17</f>
        <v>3</v>
      </c>
      <c r="D17" s="76">
        <f>D20+D21</f>
        <v>361</v>
      </c>
      <c r="E17" s="64">
        <f>D17-'2018'!D17</f>
        <v>3</v>
      </c>
      <c r="F17" s="76">
        <v>262</v>
      </c>
      <c r="G17" s="64">
        <f>F17-'2018'!F17</f>
        <v>94</v>
      </c>
      <c r="H17" s="76">
        <v>0</v>
      </c>
      <c r="I17" s="64">
        <f>H17-'2018'!H17</f>
        <v>0</v>
      </c>
      <c r="J17" s="64">
        <v>0</v>
      </c>
      <c r="K17" s="76">
        <v>14</v>
      </c>
      <c r="L17" s="76">
        <f>L20+L21</f>
        <v>347</v>
      </c>
      <c r="M17" s="56"/>
      <c r="N17" s="56"/>
      <c r="O17" s="56"/>
      <c r="P17" s="54"/>
      <c r="Q17" s="56"/>
      <c r="R17" s="56"/>
      <c r="S17" s="56"/>
      <c r="T17" s="56"/>
    </row>
    <row r="18" spans="1:28" ht="24.75" customHeight="1" x14ac:dyDescent="0.25">
      <c r="A18" s="80" t="s">
        <v>17</v>
      </c>
      <c r="B18" s="63"/>
      <c r="C18" s="63">
        <f>B18-'2018'!B18</f>
        <v>0</v>
      </c>
      <c r="D18" s="63"/>
      <c r="E18" s="72">
        <f>D18-'2018'!D18</f>
        <v>0</v>
      </c>
      <c r="F18" s="63"/>
      <c r="G18" s="72">
        <f>F18-'2018'!F18</f>
        <v>0</v>
      </c>
      <c r="H18" s="63">
        <v>0</v>
      </c>
      <c r="I18" s="72">
        <f>H18-'2018'!H18</f>
        <v>0</v>
      </c>
      <c r="J18" s="72">
        <v>0</v>
      </c>
      <c r="K18" s="63">
        <v>0</v>
      </c>
      <c r="L18" s="78">
        <v>0</v>
      </c>
      <c r="M18" s="56"/>
      <c r="N18" s="56"/>
      <c r="O18" s="56"/>
      <c r="P18" s="54"/>
      <c r="Q18" s="56"/>
      <c r="R18" s="56"/>
      <c r="S18" s="56"/>
      <c r="T18" s="56"/>
    </row>
    <row r="19" spans="1:28" ht="24.75" customHeight="1" x14ac:dyDescent="0.25">
      <c r="A19" s="80" t="s">
        <v>22</v>
      </c>
      <c r="B19" s="63"/>
      <c r="C19" s="63">
        <f>B19-'2018'!B19</f>
        <v>0</v>
      </c>
      <c r="D19" s="63"/>
      <c r="E19" s="72">
        <f>D19-'2018'!D19</f>
        <v>0</v>
      </c>
      <c r="F19" s="63"/>
      <c r="G19" s="72">
        <f>F19-'2018'!F19</f>
        <v>0</v>
      </c>
      <c r="H19" s="63">
        <v>0</v>
      </c>
      <c r="I19" s="72">
        <f>H19-'2018'!H19</f>
        <v>0</v>
      </c>
      <c r="J19" s="72">
        <v>0</v>
      </c>
      <c r="K19" s="63">
        <v>0</v>
      </c>
      <c r="L19" s="78">
        <v>0</v>
      </c>
      <c r="M19" s="56"/>
      <c r="N19" s="56"/>
      <c r="O19" s="56"/>
      <c r="P19" s="54"/>
      <c r="Q19" s="56"/>
      <c r="R19" s="56"/>
      <c r="S19" s="56"/>
      <c r="T19" s="56"/>
    </row>
    <row r="20" spans="1:28" ht="24.75" customHeight="1" x14ac:dyDescent="0.25">
      <c r="A20" s="80" t="s">
        <v>23</v>
      </c>
      <c r="B20" s="63">
        <v>9</v>
      </c>
      <c r="C20" s="63">
        <f>B20-'2018'!B20</f>
        <v>-1</v>
      </c>
      <c r="D20" s="63">
        <v>9</v>
      </c>
      <c r="E20" s="72">
        <f>D20-'2018'!D20</f>
        <v>-1</v>
      </c>
      <c r="F20" s="63">
        <v>8</v>
      </c>
      <c r="G20" s="72">
        <f>F20-'2018'!F20</f>
        <v>6</v>
      </c>
      <c r="H20" s="63">
        <v>0</v>
      </c>
      <c r="I20" s="72">
        <f>H20-'2018'!H20</f>
        <v>0</v>
      </c>
      <c r="J20" s="72">
        <v>0</v>
      </c>
      <c r="K20" s="100">
        <v>0</v>
      </c>
      <c r="L20" s="101">
        <v>9</v>
      </c>
      <c r="M20" s="56"/>
      <c r="N20" s="56"/>
      <c r="O20" s="56"/>
      <c r="P20" s="54"/>
      <c r="Q20" s="56"/>
      <c r="R20" s="56"/>
      <c r="S20" s="56"/>
      <c r="T20" s="56"/>
    </row>
    <row r="21" spans="1:28" ht="24.75" customHeight="1" thickBot="1" x14ac:dyDescent="0.3">
      <c r="A21" s="52" t="s">
        <v>18</v>
      </c>
      <c r="B21" s="74">
        <f>121+231</f>
        <v>352</v>
      </c>
      <c r="C21" s="74">
        <f>B21-'2018'!B21</f>
        <v>4</v>
      </c>
      <c r="D21" s="74">
        <f>121+231</f>
        <v>352</v>
      </c>
      <c r="E21" s="75">
        <f>D21-'2018'!D21</f>
        <v>4</v>
      </c>
      <c r="F21" s="74">
        <v>254</v>
      </c>
      <c r="G21" s="75">
        <f>F21-'2018'!F21</f>
        <v>88</v>
      </c>
      <c r="H21" s="74">
        <v>0</v>
      </c>
      <c r="I21" s="75">
        <f>H21-'2018'!H21</f>
        <v>0</v>
      </c>
      <c r="J21" s="75">
        <v>0</v>
      </c>
      <c r="K21" s="102">
        <v>14</v>
      </c>
      <c r="L21" s="103">
        <f>121+217</f>
        <v>338</v>
      </c>
      <c r="M21" s="56"/>
      <c r="N21" s="56"/>
      <c r="O21" s="56"/>
      <c r="P21" s="54"/>
      <c r="Q21" s="56"/>
      <c r="R21" s="56"/>
      <c r="S21" s="56"/>
      <c r="T21" s="56"/>
    </row>
    <row r="22" spans="1:28" hidden="1" x14ac:dyDescent="0.25">
      <c r="A22" s="67"/>
      <c r="B22" s="68"/>
      <c r="C22" s="68"/>
      <c r="D22" s="68"/>
      <c r="E22" s="68"/>
      <c r="F22" s="69"/>
      <c r="G22" s="69"/>
      <c r="H22" s="69"/>
      <c r="I22" s="69"/>
      <c r="J22" s="69"/>
      <c r="K22" s="68"/>
      <c r="L22" s="69"/>
      <c r="M22" s="56"/>
      <c r="N22" s="56"/>
      <c r="O22" s="56"/>
      <c r="P22" s="54"/>
      <c r="Q22" s="56"/>
      <c r="R22" s="56"/>
      <c r="S22" s="56"/>
      <c r="T22" s="56"/>
    </row>
    <row r="23" spans="1:28" ht="29.25" hidden="1" thickBot="1" x14ac:dyDescent="0.3">
      <c r="A23" s="57" t="s">
        <v>19</v>
      </c>
      <c r="B23" s="62"/>
      <c r="C23" s="62"/>
      <c r="D23" s="59" t="e">
        <f>#REF!-D22</f>
        <v>#REF!</v>
      </c>
      <c r="E23" s="59" t="e">
        <f>#REF!-E22</f>
        <v>#REF!</v>
      </c>
      <c r="F23" s="60" t="e">
        <f>#REF!-F22</f>
        <v>#REF!</v>
      </c>
      <c r="G23" s="60" t="e">
        <f>#REF!-G22</f>
        <v>#REF!</v>
      </c>
      <c r="H23" s="60"/>
      <c r="I23" s="60"/>
      <c r="J23" s="60"/>
      <c r="K23" s="59" t="e">
        <f>#REF!-K22</f>
        <v>#REF!</v>
      </c>
      <c r="L23" s="61" t="e">
        <f>#REF!-L22</f>
        <v>#REF!</v>
      </c>
      <c r="M23" s="55"/>
      <c r="N23" s="55"/>
      <c r="O23" s="55"/>
      <c r="P23" s="55"/>
      <c r="Q23" s="55"/>
      <c r="R23" s="55"/>
      <c r="S23" s="55"/>
      <c r="T23" s="55"/>
      <c r="U23" s="58"/>
      <c r="V23" s="58"/>
      <c r="W23" s="58"/>
      <c r="X23" s="58"/>
      <c r="Y23" s="58"/>
      <c r="Z23" s="58"/>
      <c r="AA23" s="58"/>
      <c r="AB23" s="58"/>
    </row>
    <row r="26" spans="1:28" x14ac:dyDescent="0.25">
      <c r="B26" s="99">
        <f>B17+B11+B5</f>
        <v>14408</v>
      </c>
    </row>
  </sheetData>
  <mergeCells count="6">
    <mergeCell ref="AB4:AF4"/>
    <mergeCell ref="A1:L1"/>
    <mergeCell ref="A4:L4"/>
    <mergeCell ref="M4:Q4"/>
    <mergeCell ref="R4:V4"/>
    <mergeCell ref="W4:AA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2020-03-19T11:44:41Z</dcterms:modified>
</cp:coreProperties>
</file>